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André\CloudStation\AndreGroenAdvies\publicaties\Stukken\"/>
    </mc:Choice>
  </mc:AlternateContent>
  <xr:revisionPtr revIDLastSave="0" documentId="13_ncr:1_{17692B2D-5651-49DC-8BEC-9B586AB8F9AC}" xr6:coauthVersionLast="40" xr6:coauthVersionMax="40" xr10:uidLastSave="{00000000-0000-0000-0000-000000000000}"/>
  <bookViews>
    <workbookView xWindow="-120" yWindow="-120" windowWidth="29040" windowHeight="15840" tabRatio="744" xr2:uid="{00000000-000D-0000-FFFF-FFFF00000000}"/>
  </bookViews>
  <sheets>
    <sheet name="Instructie" sheetId="18" r:id="rId1"/>
    <sheet name="ScenariosBedden" sheetId="4" r:id="rId2"/>
    <sheet name="PersoneleInzetRealisatie" sheetId="3" state="hidden" r:id="rId3"/>
    <sheet name="Erlang" sheetId="8" state="hidden" r:id="rId4"/>
    <sheet name="Erlang_nw" sheetId="10" state="hidden" r:id="rId5"/>
  </sheets>
  <externalReferences>
    <externalReference r:id="rId6"/>
    <externalReference r:id="rId7"/>
    <externalReference r:id="rId8"/>
  </externalReferences>
  <definedNames>
    <definedName name="AantalBedden" localSheetId="0">[1]FlexibeleCap!$B$11</definedName>
    <definedName name="AantalBedden">ScenariosBedden!$B$3</definedName>
    <definedName name="AantalBeddenNieuw" localSheetId="0">#REF!</definedName>
    <definedName name="AantalBeddenNieuw">ScenariosBedden!$G$3</definedName>
    <definedName name="_xlnm.Print_Area" localSheetId="0">Instructie!$A$1:$I$49</definedName>
    <definedName name="_xlnm.Print_Area" localSheetId="1">ScenariosBedden!$A$1:$I$34</definedName>
    <definedName name="Avonddienst">'[1]Huidig rooster'!$C$15</definedName>
    <definedName name="AvondFlex" localSheetId="0">[1]FlexibeleCap!$C$19</definedName>
    <definedName name="AvondFlex">#REF!</definedName>
    <definedName name="BatenPerOpname" localSheetId="0">'[1]Huidig rooster'!#REF!</definedName>
    <definedName name="BatenPerOpname">#REF!</definedName>
    <definedName name="BatenPerProductie" localSheetId="0">'[1]Huidig rooster'!#REF!</definedName>
    <definedName name="BatenPerProductie">#REF!</definedName>
    <definedName name="Dagdienst">'[1]Huidig rooster'!$B$15</definedName>
    <definedName name="DagFlex" localSheetId="0">[1]FlexibeleCap!$C$18</definedName>
    <definedName name="DagFlex">#REF!</definedName>
    <definedName name="DagWeekend">'[1]Huidig rooster'!$E$15</definedName>
    <definedName name="FTEwkAvond" localSheetId="0">'[1]Huidig rooster'!$J$4</definedName>
    <definedName name="FTEwkAvond">#REF!</definedName>
    <definedName name="FTEwkdag" localSheetId="0">'[1]Huidig rooster'!$I$4</definedName>
    <definedName name="FTEwkdag">#REF!</definedName>
    <definedName name="FTEwkNacht" localSheetId="0">'[1]Huidig rooster'!$K$4</definedName>
    <definedName name="FTEwkNacht">#REF!</definedName>
    <definedName name="FTEwkndAvond" localSheetId="0">'[1]Huidig rooster'!$M$4</definedName>
    <definedName name="FTEwkndAvond">#REF!</definedName>
    <definedName name="FTEwkndDag" localSheetId="0">'[1]Huidig rooster'!$L$4</definedName>
    <definedName name="FTEwkndDag">#REF!</definedName>
    <definedName name="FTEwkndNacht" localSheetId="0">'[1]Huidig rooster'!$N$4</definedName>
    <definedName name="FTEwkndNacht">#REF!</definedName>
    <definedName name="NaamAfd">#REF!</definedName>
    <definedName name="Nachtdiensten">'[1]Huidig rooster'!$D$15</definedName>
    <definedName name="NachtFlex" localSheetId="0">[1]FlexibeleCap!$C$20</definedName>
    <definedName name="NachtFlex">#REF!</definedName>
    <definedName name="NachtWeekend">'[1]Huidig rooster'!$G$15</definedName>
    <definedName name="NettoUur" localSheetId="0">'[1]Huidig rooster'!$B$4</definedName>
    <definedName name="NettoUur">#REF!</definedName>
    <definedName name="Opl" localSheetId="0">#REF!</definedName>
    <definedName name="Opl">#REF!</definedName>
    <definedName name="Opnamedagen" localSheetId="0">'[1]Huidig rooster'!#REF!</definedName>
    <definedName name="Opnamedagen">ScenariosBedden!$B$4</definedName>
    <definedName name="OpnamedagenWeek" localSheetId="0">'[1]Huidig rooster'!#REF!</definedName>
    <definedName name="OpnamedagenWeek">#REF!</definedName>
    <definedName name="OpnamedagenWeekNw" localSheetId="0">#REF!</definedName>
    <definedName name="OpnamedagenWeekNw">ScenariosBedden!$G$4</definedName>
    <definedName name="Opnames" localSheetId="0">#REF!</definedName>
    <definedName name="Opnames">BeddenHuidig[[#Totals],[Aantal]]</definedName>
    <definedName name="OpnamesNieuw" localSheetId="0">#REF!</definedName>
    <definedName name="OpnamesNieuw">Toekomst[[#Totals],[Opnames]]</definedName>
    <definedName name="ORT" localSheetId="0">#REF!</definedName>
    <definedName name="ORT">#REF!</definedName>
    <definedName name="PercAvond" localSheetId="0">'[1]Huidig rooster'!$C$20</definedName>
    <definedName name="PercAvond">#REF!</definedName>
    <definedName name="PercDag" localSheetId="0">'[1]Huidig rooster'!$B$20</definedName>
    <definedName name="PercDag">#REF!</definedName>
    <definedName name="PercNacht" localSheetId="0">'[1]Huidig rooster'!$D$20</definedName>
    <definedName name="PercNacht">#REF!</definedName>
    <definedName name="PercWknd" localSheetId="0">'[1]Huidig rooster'!$H$20</definedName>
    <definedName name="PercWknd">#REF!</definedName>
    <definedName name="Planeenheid" localSheetId="0">[1]FlexibeleCap!$B$12</definedName>
    <definedName name="Planeenheid">#REF!</definedName>
    <definedName name="RustWeek" localSheetId="0">#REF!</definedName>
    <definedName name="RustWeek">#REF!</definedName>
    <definedName name="RustWeken">[2]Algemeen!$A$8</definedName>
    <definedName name="UniekePatBepalend">[3]Rapport!$A$46</definedName>
    <definedName name="UniekePoliPat">[3]Rapport!$B$13</definedName>
    <definedName name="UurAvond" localSheetId="0">'[1]Huidig rooster'!$B$6</definedName>
    <definedName name="UurAvond">#REF!</definedName>
    <definedName name="UurAvonddienst">[2]Algemeen!$N$18</definedName>
    <definedName name="UurDag" localSheetId="0">'[1]Huidig rooster'!$B$5</definedName>
    <definedName name="UurDag">#REF!</definedName>
    <definedName name="UurDagdienst">[2]Algemeen!$N$17</definedName>
    <definedName name="UurNacht" localSheetId="0">'[1]Huidig rooster'!$B$7</definedName>
    <definedName name="UurNacht">#REF!</definedName>
    <definedName name="UurNachtdienst">[2]Algemeen!$N$19</definedName>
    <definedName name="VolWeek" localSheetId="0">'[1]Huidig rooster'!$B$3</definedName>
    <definedName name="VolWeek">#REF!</definedName>
    <definedName name="wbt" localSheetId="0">#REF!</definedName>
    <definedName name="wbt">BeddenHuidig[[#Totals],[Warme bedtijd]]</definedName>
    <definedName name="wbtNieuw" localSheetId="0">#REF!</definedName>
    <definedName name="wbtNieuw">Toekomst[[#Totals],[Warme bedtijd]]</definedName>
    <definedName name="WeekendFlex" localSheetId="0">[1]FlexibeleCap!$C$17</definedName>
    <definedName name="WeekendFlex">#REF!</definedName>
    <definedName name="Weigeringen" localSheetId="0">#REF!</definedName>
    <definedName name="Weigeringen">ScenariosBedden!$B$26</definedName>
    <definedName name="WeigeringenNieuw" localSheetId="0">#REF!</definedName>
    <definedName name="WeigeringenNieuw">ScenariosBedden!$G$26</definedName>
    <definedName name="ZiekExclZw" localSheetId="0">'[1]Huidig rooster'!#REF!</definedName>
    <definedName name="ZiekExclZw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0" l="1"/>
  <c r="G20" i="4" l="1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H4" i="10" l="1"/>
  <c r="I20" i="4"/>
  <c r="H20" i="4" s="1"/>
  <c r="D212" i="10" l="1"/>
  <c r="E212" i="10" s="1"/>
  <c r="D211" i="10"/>
  <c r="E211" i="10" s="1"/>
  <c r="D210" i="10"/>
  <c r="E210" i="10" s="1"/>
  <c r="E209" i="10"/>
  <c r="D209" i="10"/>
  <c r="D208" i="10"/>
  <c r="E208" i="10" s="1"/>
  <c r="D207" i="10"/>
  <c r="E207" i="10" s="1"/>
  <c r="E206" i="10"/>
  <c r="D206" i="10"/>
  <c r="D205" i="10"/>
  <c r="E205" i="10" s="1"/>
  <c r="D204" i="10"/>
  <c r="E204" i="10" s="1"/>
  <c r="D203" i="10"/>
  <c r="E203" i="10" s="1"/>
  <c r="D202" i="10"/>
  <c r="E202" i="10" s="1"/>
  <c r="D201" i="10"/>
  <c r="E201" i="10" s="1"/>
  <c r="D200" i="10"/>
  <c r="E200" i="10" s="1"/>
  <c r="D199" i="10"/>
  <c r="E199" i="10" s="1"/>
  <c r="D198" i="10"/>
  <c r="E198" i="10" s="1"/>
  <c r="D197" i="10"/>
  <c r="E197" i="10" s="1"/>
  <c r="D196" i="10"/>
  <c r="E196" i="10" s="1"/>
  <c r="D195" i="10"/>
  <c r="E195" i="10" s="1"/>
  <c r="D194" i="10"/>
  <c r="E194" i="10" s="1"/>
  <c r="E193" i="10"/>
  <c r="D193" i="10"/>
  <c r="D192" i="10"/>
  <c r="E192" i="10" s="1"/>
  <c r="D191" i="10"/>
  <c r="E191" i="10" s="1"/>
  <c r="E190" i="10"/>
  <c r="D190" i="10"/>
  <c r="D189" i="10"/>
  <c r="E189" i="10" s="1"/>
  <c r="D188" i="10"/>
  <c r="E188" i="10" s="1"/>
  <c r="D187" i="10"/>
  <c r="E187" i="10" s="1"/>
  <c r="D186" i="10"/>
  <c r="E186" i="10" s="1"/>
  <c r="D185" i="10"/>
  <c r="E185" i="10" s="1"/>
  <c r="D184" i="10"/>
  <c r="E184" i="10" s="1"/>
  <c r="D183" i="10"/>
  <c r="E183" i="10" s="1"/>
  <c r="D182" i="10"/>
  <c r="E182" i="10" s="1"/>
  <c r="D181" i="10"/>
  <c r="E181" i="10" s="1"/>
  <c r="D180" i="10"/>
  <c r="E180" i="10" s="1"/>
  <c r="D179" i="10"/>
  <c r="E179" i="10" s="1"/>
  <c r="D178" i="10"/>
  <c r="E178" i="10" s="1"/>
  <c r="E177" i="10"/>
  <c r="D177" i="10"/>
  <c r="D176" i="10"/>
  <c r="E176" i="10" s="1"/>
  <c r="D175" i="10"/>
  <c r="E175" i="10" s="1"/>
  <c r="E174" i="10"/>
  <c r="D174" i="10"/>
  <c r="D173" i="10"/>
  <c r="E173" i="10" s="1"/>
  <c r="D172" i="10"/>
  <c r="E172" i="10" s="1"/>
  <c r="D171" i="10"/>
  <c r="E171" i="10" s="1"/>
  <c r="D170" i="10"/>
  <c r="E170" i="10" s="1"/>
  <c r="D169" i="10"/>
  <c r="E169" i="10" s="1"/>
  <c r="D168" i="10"/>
  <c r="E168" i="10" s="1"/>
  <c r="D167" i="10"/>
  <c r="E167" i="10" s="1"/>
  <c r="D166" i="10"/>
  <c r="E166" i="10" s="1"/>
  <c r="D165" i="10"/>
  <c r="E165" i="10" s="1"/>
  <c r="D164" i="10"/>
  <c r="E164" i="10" s="1"/>
  <c r="D163" i="10"/>
  <c r="E163" i="10" s="1"/>
  <c r="D162" i="10"/>
  <c r="E162" i="10" s="1"/>
  <c r="E161" i="10"/>
  <c r="D161" i="10"/>
  <c r="D160" i="10"/>
  <c r="E160" i="10" s="1"/>
  <c r="D159" i="10"/>
  <c r="E159" i="10" s="1"/>
  <c r="E158" i="10"/>
  <c r="D158" i="10"/>
  <c r="D157" i="10"/>
  <c r="E157" i="10" s="1"/>
  <c r="D156" i="10"/>
  <c r="E156" i="10" s="1"/>
  <c r="E155" i="10"/>
  <c r="D155" i="10"/>
  <c r="D154" i="10"/>
  <c r="E154" i="10" s="1"/>
  <c r="E153" i="10"/>
  <c r="D153" i="10"/>
  <c r="D152" i="10"/>
  <c r="E152" i="10" s="1"/>
  <c r="D151" i="10"/>
  <c r="E151" i="10" s="1"/>
  <c r="D150" i="10"/>
  <c r="E150" i="10" s="1"/>
  <c r="D149" i="10"/>
  <c r="E149" i="10" s="1"/>
  <c r="D148" i="10"/>
  <c r="E148" i="10" s="1"/>
  <c r="D147" i="10"/>
  <c r="E147" i="10" s="1"/>
  <c r="D146" i="10"/>
  <c r="E146" i="10" s="1"/>
  <c r="D145" i="10"/>
  <c r="E145" i="10" s="1"/>
  <c r="D144" i="10"/>
  <c r="E144" i="10" s="1"/>
  <c r="D143" i="10"/>
  <c r="E143" i="10" s="1"/>
  <c r="D142" i="10"/>
  <c r="E142" i="10" s="1"/>
  <c r="D141" i="10"/>
  <c r="E141" i="10" s="1"/>
  <c r="D140" i="10"/>
  <c r="E140" i="10" s="1"/>
  <c r="E139" i="10"/>
  <c r="D139" i="10"/>
  <c r="D138" i="10"/>
  <c r="E138" i="10" s="1"/>
  <c r="E137" i="10"/>
  <c r="D137" i="10"/>
  <c r="D136" i="10"/>
  <c r="E136" i="10" s="1"/>
  <c r="D135" i="10"/>
  <c r="E135" i="10" s="1"/>
  <c r="D134" i="10"/>
  <c r="E134" i="10" s="1"/>
  <c r="E133" i="10"/>
  <c r="D133" i="10"/>
  <c r="D132" i="10"/>
  <c r="E132" i="10" s="1"/>
  <c r="D131" i="10"/>
  <c r="E131" i="10" s="1"/>
  <c r="D130" i="10"/>
  <c r="E130" i="10" s="1"/>
  <c r="D129" i="10"/>
  <c r="E129" i="10" s="1"/>
  <c r="D128" i="10"/>
  <c r="E128" i="10" s="1"/>
  <c r="D127" i="10"/>
  <c r="E127" i="10" s="1"/>
  <c r="D126" i="10"/>
  <c r="E126" i="10" s="1"/>
  <c r="D125" i="10"/>
  <c r="E125" i="10" s="1"/>
  <c r="E124" i="10"/>
  <c r="D124" i="10"/>
  <c r="D123" i="10"/>
  <c r="E123" i="10" s="1"/>
  <c r="D122" i="10"/>
  <c r="E122" i="10" s="1"/>
  <c r="D121" i="10"/>
  <c r="E121" i="10" s="1"/>
  <c r="D120" i="10"/>
  <c r="E120" i="10" s="1"/>
  <c r="D119" i="10"/>
  <c r="E119" i="10" s="1"/>
  <c r="D118" i="10"/>
  <c r="E118" i="10" s="1"/>
  <c r="D117" i="10"/>
  <c r="E117" i="10" s="1"/>
  <c r="D116" i="10"/>
  <c r="E116" i="10" s="1"/>
  <c r="D115" i="10"/>
  <c r="E115" i="10" s="1"/>
  <c r="D114" i="10"/>
  <c r="E114" i="10" s="1"/>
  <c r="D113" i="10"/>
  <c r="E113" i="10" s="1"/>
  <c r="E112" i="10"/>
  <c r="D112" i="10"/>
  <c r="D111" i="10"/>
  <c r="E111" i="10" s="1"/>
  <c r="D110" i="10"/>
  <c r="E110" i="10" s="1"/>
  <c r="D109" i="10"/>
  <c r="E109" i="10" s="1"/>
  <c r="D108" i="10"/>
  <c r="E108" i="10" s="1"/>
  <c r="D107" i="10"/>
  <c r="E107" i="10" s="1"/>
  <c r="D106" i="10"/>
  <c r="E106" i="10" s="1"/>
  <c r="D105" i="10"/>
  <c r="E105" i="10" s="1"/>
  <c r="D104" i="10"/>
  <c r="E104" i="10" s="1"/>
  <c r="D103" i="10"/>
  <c r="E103" i="10" s="1"/>
  <c r="D102" i="10"/>
  <c r="E102" i="10" s="1"/>
  <c r="D101" i="10"/>
  <c r="E101" i="10" s="1"/>
  <c r="D100" i="10"/>
  <c r="E100" i="10" s="1"/>
  <c r="E99" i="10"/>
  <c r="D99" i="10"/>
  <c r="D98" i="10"/>
  <c r="E98" i="10" s="1"/>
  <c r="D97" i="10"/>
  <c r="E97" i="10" s="1"/>
  <c r="D96" i="10"/>
  <c r="E96" i="10" s="1"/>
  <c r="D95" i="10"/>
  <c r="E95" i="10" s="1"/>
  <c r="D94" i="10"/>
  <c r="E94" i="10" s="1"/>
  <c r="D93" i="10"/>
  <c r="E93" i="10" s="1"/>
  <c r="D92" i="10"/>
  <c r="E92" i="10" s="1"/>
  <c r="D91" i="10"/>
  <c r="E91" i="10" s="1"/>
  <c r="D90" i="10"/>
  <c r="E90" i="10" s="1"/>
  <c r="E89" i="10"/>
  <c r="D89" i="10"/>
  <c r="D88" i="10"/>
  <c r="E88" i="10" s="1"/>
  <c r="D87" i="10"/>
  <c r="E87" i="10" s="1"/>
  <c r="D86" i="10"/>
  <c r="E86" i="10" s="1"/>
  <c r="D85" i="10"/>
  <c r="E85" i="10" s="1"/>
  <c r="D84" i="10"/>
  <c r="E84" i="10" s="1"/>
  <c r="E83" i="10"/>
  <c r="D83" i="10"/>
  <c r="D82" i="10"/>
  <c r="E82" i="10" s="1"/>
  <c r="D81" i="10"/>
  <c r="E81" i="10" s="1"/>
  <c r="D80" i="10"/>
  <c r="E80" i="10" s="1"/>
  <c r="D79" i="10"/>
  <c r="E79" i="10" s="1"/>
  <c r="D78" i="10"/>
  <c r="E78" i="10" s="1"/>
  <c r="D77" i="10"/>
  <c r="E77" i="10" s="1"/>
  <c r="D76" i="10"/>
  <c r="E76" i="10" s="1"/>
  <c r="D75" i="10"/>
  <c r="E75" i="10" s="1"/>
  <c r="D74" i="10"/>
  <c r="E74" i="10" s="1"/>
  <c r="E73" i="10"/>
  <c r="D73" i="10"/>
  <c r="D72" i="10"/>
  <c r="E72" i="10" s="1"/>
  <c r="D71" i="10"/>
  <c r="E71" i="10" s="1"/>
  <c r="D70" i="10"/>
  <c r="E70" i="10" s="1"/>
  <c r="D69" i="10"/>
  <c r="E69" i="10" s="1"/>
  <c r="D68" i="10"/>
  <c r="E68" i="10" s="1"/>
  <c r="E67" i="10"/>
  <c r="D67" i="10"/>
  <c r="D66" i="10"/>
  <c r="E66" i="10" s="1"/>
  <c r="D65" i="10"/>
  <c r="E65" i="10" s="1"/>
  <c r="D64" i="10"/>
  <c r="E64" i="10" s="1"/>
  <c r="D63" i="10"/>
  <c r="E63" i="10" s="1"/>
  <c r="D62" i="10"/>
  <c r="E62" i="10" s="1"/>
  <c r="D61" i="10"/>
  <c r="E61" i="10" s="1"/>
  <c r="D60" i="10"/>
  <c r="E60" i="10" s="1"/>
  <c r="D59" i="10"/>
  <c r="E59" i="10" s="1"/>
  <c r="D58" i="10"/>
  <c r="E58" i="10" s="1"/>
  <c r="D57" i="10"/>
  <c r="E57" i="10" s="1"/>
  <c r="D56" i="10"/>
  <c r="E56" i="10" s="1"/>
  <c r="D55" i="10"/>
  <c r="E55" i="10" s="1"/>
  <c r="D54" i="10"/>
  <c r="E54" i="10" s="1"/>
  <c r="E53" i="10"/>
  <c r="D53" i="10"/>
  <c r="D52" i="10"/>
  <c r="E52" i="10" s="1"/>
  <c r="D51" i="10"/>
  <c r="E51" i="10" s="1"/>
  <c r="D50" i="10"/>
  <c r="E50" i="10" s="1"/>
  <c r="D49" i="10"/>
  <c r="E49" i="10" s="1"/>
  <c r="D48" i="10"/>
  <c r="E48" i="10" s="1"/>
  <c r="D47" i="10"/>
  <c r="E47" i="10" s="1"/>
  <c r="D46" i="10"/>
  <c r="E46" i="10" s="1"/>
  <c r="D45" i="10"/>
  <c r="E45" i="10" s="1"/>
  <c r="D44" i="10"/>
  <c r="E44" i="10" s="1"/>
  <c r="E43" i="10"/>
  <c r="D43" i="10"/>
  <c r="D42" i="10"/>
  <c r="E42" i="10" s="1"/>
  <c r="D41" i="10"/>
  <c r="E41" i="10" s="1"/>
  <c r="D40" i="10"/>
  <c r="E40" i="10" s="1"/>
  <c r="D39" i="10"/>
  <c r="E39" i="10" s="1"/>
  <c r="D38" i="10"/>
  <c r="E38" i="10" s="1"/>
  <c r="E37" i="10"/>
  <c r="D37" i="10"/>
  <c r="D36" i="10"/>
  <c r="E36" i="10" s="1"/>
  <c r="D35" i="10"/>
  <c r="E35" i="10" s="1"/>
  <c r="D34" i="10"/>
  <c r="E34" i="10" s="1"/>
  <c r="D33" i="10"/>
  <c r="E33" i="10" s="1"/>
  <c r="D32" i="10"/>
  <c r="E32" i="10" s="1"/>
  <c r="D31" i="10"/>
  <c r="E31" i="10" s="1"/>
  <c r="D30" i="10"/>
  <c r="E30" i="10" s="1"/>
  <c r="D29" i="10"/>
  <c r="E29" i="10" s="1"/>
  <c r="D28" i="10"/>
  <c r="E28" i="10" s="1"/>
  <c r="E27" i="10"/>
  <c r="D27" i="10"/>
  <c r="D26" i="10"/>
  <c r="E26" i="10" s="1"/>
  <c r="D25" i="10"/>
  <c r="E25" i="10" s="1"/>
  <c r="D24" i="10"/>
  <c r="E24" i="10" s="1"/>
  <c r="D23" i="10"/>
  <c r="E23" i="10" s="1"/>
  <c r="D22" i="10"/>
  <c r="E22" i="10" s="1"/>
  <c r="E21" i="10"/>
  <c r="D21" i="10"/>
  <c r="D20" i="10"/>
  <c r="E20" i="10" s="1"/>
  <c r="D19" i="10"/>
  <c r="E19" i="10" s="1"/>
  <c r="D18" i="10"/>
  <c r="E18" i="10" s="1"/>
  <c r="D17" i="10"/>
  <c r="E17" i="10" s="1"/>
  <c r="D16" i="10"/>
  <c r="E16" i="10" s="1"/>
  <c r="D15" i="10"/>
  <c r="E15" i="10" s="1"/>
  <c r="D14" i="10"/>
  <c r="E14" i="10" s="1"/>
  <c r="D13" i="10"/>
  <c r="E13" i="10" s="1"/>
  <c r="D12" i="10"/>
  <c r="E12" i="10" s="1"/>
  <c r="B3" i="8" l="1"/>
  <c r="B80" i="8" l="1"/>
  <c r="D212" i="8"/>
  <c r="E212" i="8" s="1"/>
  <c r="D211" i="8"/>
  <c r="E211" i="8" s="1"/>
  <c r="D210" i="8"/>
  <c r="E210" i="8" s="1"/>
  <c r="D209" i="8"/>
  <c r="E209" i="8" s="1"/>
  <c r="D208" i="8"/>
  <c r="E208" i="8" s="1"/>
  <c r="D207" i="8"/>
  <c r="E207" i="8" s="1"/>
  <c r="D206" i="8"/>
  <c r="E206" i="8" s="1"/>
  <c r="D205" i="8"/>
  <c r="E205" i="8" s="1"/>
  <c r="E204" i="8"/>
  <c r="D204" i="8"/>
  <c r="D203" i="8"/>
  <c r="E203" i="8" s="1"/>
  <c r="D202" i="8"/>
  <c r="E202" i="8" s="1"/>
  <c r="E201" i="8"/>
  <c r="D201" i="8"/>
  <c r="D200" i="8"/>
  <c r="E200" i="8" s="1"/>
  <c r="D199" i="8"/>
  <c r="E199" i="8" s="1"/>
  <c r="D198" i="8"/>
  <c r="E198" i="8" s="1"/>
  <c r="D197" i="8"/>
  <c r="E197" i="8" s="1"/>
  <c r="D196" i="8"/>
  <c r="E196" i="8" s="1"/>
  <c r="D195" i="8"/>
  <c r="E195" i="8" s="1"/>
  <c r="D194" i="8"/>
  <c r="E194" i="8" s="1"/>
  <c r="D193" i="8"/>
  <c r="E193" i="8" s="1"/>
  <c r="D192" i="8"/>
  <c r="E192" i="8" s="1"/>
  <c r="D191" i="8"/>
  <c r="E191" i="8" s="1"/>
  <c r="D190" i="8"/>
  <c r="E190" i="8" s="1"/>
  <c r="D189" i="8"/>
  <c r="E189" i="8" s="1"/>
  <c r="E188" i="8"/>
  <c r="D188" i="8"/>
  <c r="D187" i="8"/>
  <c r="E187" i="8" s="1"/>
  <c r="D186" i="8"/>
  <c r="E186" i="8" s="1"/>
  <c r="D185" i="8"/>
  <c r="E185" i="8" s="1"/>
  <c r="D184" i="8"/>
  <c r="E184" i="8" s="1"/>
  <c r="D183" i="8"/>
  <c r="E183" i="8" s="1"/>
  <c r="D182" i="8"/>
  <c r="E182" i="8" s="1"/>
  <c r="D181" i="8"/>
  <c r="E181" i="8" s="1"/>
  <c r="D180" i="8"/>
  <c r="E180" i="8" s="1"/>
  <c r="D179" i="8"/>
  <c r="E179" i="8" s="1"/>
  <c r="D178" i="8"/>
  <c r="E178" i="8" s="1"/>
  <c r="D177" i="8"/>
  <c r="E177" i="8" s="1"/>
  <c r="D176" i="8"/>
  <c r="E176" i="8" s="1"/>
  <c r="D175" i="8"/>
  <c r="E175" i="8" s="1"/>
  <c r="D174" i="8"/>
  <c r="E174" i="8" s="1"/>
  <c r="D173" i="8"/>
  <c r="E173" i="8" s="1"/>
  <c r="D172" i="8"/>
  <c r="E172" i="8" s="1"/>
  <c r="D171" i="8"/>
  <c r="E171" i="8" s="1"/>
  <c r="D170" i="8"/>
  <c r="E170" i="8" s="1"/>
  <c r="D169" i="8"/>
  <c r="E169" i="8" s="1"/>
  <c r="E168" i="8"/>
  <c r="D168" i="8"/>
  <c r="D167" i="8"/>
  <c r="E167" i="8" s="1"/>
  <c r="D166" i="8"/>
  <c r="E166" i="8" s="1"/>
  <c r="D165" i="8"/>
  <c r="E165" i="8" s="1"/>
  <c r="D164" i="8"/>
  <c r="E164" i="8" s="1"/>
  <c r="D163" i="8"/>
  <c r="E163" i="8" s="1"/>
  <c r="D162" i="8"/>
  <c r="E162" i="8" s="1"/>
  <c r="D161" i="8"/>
  <c r="E161" i="8" s="1"/>
  <c r="D160" i="8"/>
  <c r="E160" i="8" s="1"/>
  <c r="D159" i="8"/>
  <c r="E159" i="8" s="1"/>
  <c r="D158" i="8"/>
  <c r="E158" i="8" s="1"/>
  <c r="D157" i="8"/>
  <c r="E157" i="8" s="1"/>
  <c r="D156" i="8"/>
  <c r="E156" i="8" s="1"/>
  <c r="D155" i="8"/>
  <c r="E155" i="8" s="1"/>
  <c r="D154" i="8"/>
  <c r="E154" i="8" s="1"/>
  <c r="D153" i="8"/>
  <c r="E153" i="8" s="1"/>
  <c r="D152" i="8"/>
  <c r="E152" i="8" s="1"/>
  <c r="D151" i="8"/>
  <c r="E151" i="8" s="1"/>
  <c r="D150" i="8"/>
  <c r="E150" i="8" s="1"/>
  <c r="D149" i="8"/>
  <c r="E149" i="8" s="1"/>
  <c r="D148" i="8"/>
  <c r="E148" i="8" s="1"/>
  <c r="D147" i="8"/>
  <c r="E147" i="8" s="1"/>
  <c r="D146" i="8"/>
  <c r="E146" i="8" s="1"/>
  <c r="E145" i="8"/>
  <c r="D145" i="8"/>
  <c r="D144" i="8"/>
  <c r="E144" i="8" s="1"/>
  <c r="D143" i="8"/>
  <c r="E143" i="8" s="1"/>
  <c r="D142" i="8"/>
  <c r="E142" i="8" s="1"/>
  <c r="D141" i="8"/>
  <c r="E141" i="8" s="1"/>
  <c r="D140" i="8"/>
  <c r="E140" i="8" s="1"/>
  <c r="D139" i="8"/>
  <c r="E139" i="8" s="1"/>
  <c r="D138" i="8"/>
  <c r="E138" i="8" s="1"/>
  <c r="D137" i="8"/>
  <c r="E137" i="8" s="1"/>
  <c r="D136" i="8"/>
  <c r="E136" i="8" s="1"/>
  <c r="D135" i="8"/>
  <c r="E135" i="8" s="1"/>
  <c r="D134" i="8"/>
  <c r="E134" i="8" s="1"/>
  <c r="D133" i="8"/>
  <c r="E133" i="8" s="1"/>
  <c r="D132" i="8"/>
  <c r="E132" i="8" s="1"/>
  <c r="D131" i="8"/>
  <c r="E131" i="8" s="1"/>
  <c r="D130" i="8"/>
  <c r="E130" i="8" s="1"/>
  <c r="D129" i="8"/>
  <c r="E129" i="8" s="1"/>
  <c r="D128" i="8"/>
  <c r="E128" i="8" s="1"/>
  <c r="E127" i="8"/>
  <c r="D127" i="8"/>
  <c r="D126" i="8"/>
  <c r="E126" i="8" s="1"/>
  <c r="D125" i="8"/>
  <c r="E125" i="8" s="1"/>
  <c r="D124" i="8"/>
  <c r="E124" i="8" s="1"/>
  <c r="D123" i="8"/>
  <c r="E123" i="8" s="1"/>
  <c r="D122" i="8"/>
  <c r="E122" i="8" s="1"/>
  <c r="E121" i="8"/>
  <c r="D121" i="8"/>
  <c r="D120" i="8"/>
  <c r="E120" i="8" s="1"/>
  <c r="D119" i="8"/>
  <c r="E119" i="8" s="1"/>
  <c r="D118" i="8"/>
  <c r="E118" i="8" s="1"/>
  <c r="D117" i="8"/>
  <c r="E117" i="8" s="1"/>
  <c r="D116" i="8"/>
  <c r="E116" i="8" s="1"/>
  <c r="E115" i="8"/>
  <c r="D115" i="8"/>
  <c r="D114" i="8"/>
  <c r="E114" i="8" s="1"/>
  <c r="D113" i="8"/>
  <c r="E113" i="8" s="1"/>
  <c r="D112" i="8"/>
  <c r="E112" i="8" s="1"/>
  <c r="B112" i="8"/>
  <c r="D111" i="8"/>
  <c r="E111" i="8" s="1"/>
  <c r="D110" i="8"/>
  <c r="E110" i="8" s="1"/>
  <c r="D109" i="8"/>
  <c r="E109" i="8" s="1"/>
  <c r="D108" i="8"/>
  <c r="E108" i="8" s="1"/>
  <c r="D107" i="8"/>
  <c r="E107" i="8" s="1"/>
  <c r="D106" i="8"/>
  <c r="E106" i="8" s="1"/>
  <c r="D105" i="8"/>
  <c r="E105" i="8" s="1"/>
  <c r="D104" i="8"/>
  <c r="E104" i="8" s="1"/>
  <c r="D103" i="8"/>
  <c r="E103" i="8" s="1"/>
  <c r="D102" i="8"/>
  <c r="E102" i="8" s="1"/>
  <c r="D101" i="8"/>
  <c r="E101" i="8" s="1"/>
  <c r="D100" i="8"/>
  <c r="E100" i="8" s="1"/>
  <c r="D99" i="8"/>
  <c r="E99" i="8" s="1"/>
  <c r="D98" i="8"/>
  <c r="E98" i="8" s="1"/>
  <c r="D97" i="8"/>
  <c r="E97" i="8" s="1"/>
  <c r="D96" i="8"/>
  <c r="E96" i="8" s="1"/>
  <c r="B96" i="8"/>
  <c r="D95" i="8"/>
  <c r="E95" i="8" s="1"/>
  <c r="D94" i="8"/>
  <c r="E94" i="8" s="1"/>
  <c r="D93" i="8"/>
  <c r="E93" i="8" s="1"/>
  <c r="D92" i="8"/>
  <c r="E92" i="8" s="1"/>
  <c r="E91" i="8"/>
  <c r="D91" i="8"/>
  <c r="D90" i="8"/>
  <c r="E90" i="8" s="1"/>
  <c r="D89" i="8"/>
  <c r="E89" i="8" s="1"/>
  <c r="D88" i="8"/>
  <c r="E88" i="8" s="1"/>
  <c r="D87" i="8"/>
  <c r="E87" i="8" s="1"/>
  <c r="D86" i="8"/>
  <c r="E86" i="8" s="1"/>
  <c r="E85" i="8"/>
  <c r="D85" i="8"/>
  <c r="D84" i="8"/>
  <c r="E84" i="8" s="1"/>
  <c r="D83" i="8"/>
  <c r="E83" i="8" s="1"/>
  <c r="D82" i="8"/>
  <c r="E82" i="8" s="1"/>
  <c r="D81" i="8"/>
  <c r="E81" i="8" s="1"/>
  <c r="D80" i="8"/>
  <c r="E80" i="8" s="1"/>
  <c r="E79" i="8"/>
  <c r="D79" i="8"/>
  <c r="D78" i="8"/>
  <c r="E78" i="8" s="1"/>
  <c r="D77" i="8"/>
  <c r="E77" i="8" s="1"/>
  <c r="D76" i="8"/>
  <c r="E76" i="8" s="1"/>
  <c r="D75" i="8"/>
  <c r="E75" i="8" s="1"/>
  <c r="D74" i="8"/>
  <c r="E74" i="8" s="1"/>
  <c r="D73" i="8"/>
  <c r="E73" i="8" s="1"/>
  <c r="D72" i="8"/>
  <c r="E72" i="8" s="1"/>
  <c r="D71" i="8"/>
  <c r="E71" i="8" s="1"/>
  <c r="D70" i="8"/>
  <c r="E70" i="8" s="1"/>
  <c r="D69" i="8"/>
  <c r="E69" i="8" s="1"/>
  <c r="D68" i="8"/>
  <c r="E68" i="8" s="1"/>
  <c r="D67" i="8"/>
  <c r="E67" i="8" s="1"/>
  <c r="D66" i="8"/>
  <c r="E66" i="8" s="1"/>
  <c r="D65" i="8"/>
  <c r="E65" i="8" s="1"/>
  <c r="D64" i="8"/>
  <c r="E64" i="8" s="1"/>
  <c r="D63" i="8"/>
  <c r="E63" i="8" s="1"/>
  <c r="D62" i="8"/>
  <c r="E62" i="8" s="1"/>
  <c r="D61" i="8"/>
  <c r="E61" i="8" s="1"/>
  <c r="D60" i="8"/>
  <c r="E60" i="8" s="1"/>
  <c r="E59" i="8"/>
  <c r="D59" i="8"/>
  <c r="D58" i="8"/>
  <c r="E58" i="8" s="1"/>
  <c r="D57" i="8"/>
  <c r="E57" i="8" s="1"/>
  <c r="E56" i="8"/>
  <c r="D56" i="8"/>
  <c r="D55" i="8"/>
  <c r="E55" i="8" s="1"/>
  <c r="D54" i="8"/>
  <c r="E54" i="8" s="1"/>
  <c r="D53" i="8"/>
  <c r="E53" i="8" s="1"/>
  <c r="D52" i="8"/>
  <c r="E52" i="8" s="1"/>
  <c r="D51" i="8"/>
  <c r="E51" i="8" s="1"/>
  <c r="E50" i="8"/>
  <c r="D50" i="8"/>
  <c r="D49" i="8"/>
  <c r="E49" i="8" s="1"/>
  <c r="D48" i="8"/>
  <c r="E48" i="8" s="1"/>
  <c r="D47" i="8"/>
  <c r="E47" i="8" s="1"/>
  <c r="D46" i="8"/>
  <c r="E46" i="8" s="1"/>
  <c r="D45" i="8"/>
  <c r="E45" i="8" s="1"/>
  <c r="D44" i="8"/>
  <c r="E44" i="8" s="1"/>
  <c r="D43" i="8"/>
  <c r="E43" i="8" s="1"/>
  <c r="D42" i="8"/>
  <c r="E42" i="8" s="1"/>
  <c r="D41" i="8"/>
  <c r="E41" i="8" s="1"/>
  <c r="D40" i="8"/>
  <c r="E40" i="8" s="1"/>
  <c r="D39" i="8"/>
  <c r="E39" i="8" s="1"/>
  <c r="D38" i="8"/>
  <c r="E38" i="8" s="1"/>
  <c r="D37" i="8"/>
  <c r="E37" i="8" s="1"/>
  <c r="D36" i="8"/>
  <c r="E36" i="8" s="1"/>
  <c r="D35" i="8"/>
  <c r="E35" i="8" s="1"/>
  <c r="D34" i="8"/>
  <c r="E34" i="8" s="1"/>
  <c r="D33" i="8"/>
  <c r="E33" i="8" s="1"/>
  <c r="D32" i="8"/>
  <c r="E32" i="8" s="1"/>
  <c r="D31" i="8"/>
  <c r="E31" i="8" s="1"/>
  <c r="E30" i="8"/>
  <c r="D30" i="8"/>
  <c r="D29" i="8"/>
  <c r="E29" i="8" s="1"/>
  <c r="D28" i="8"/>
  <c r="E28" i="8" s="1"/>
  <c r="D27" i="8"/>
  <c r="E27" i="8" s="1"/>
  <c r="D26" i="8"/>
  <c r="E26" i="8" s="1"/>
  <c r="D25" i="8"/>
  <c r="E25" i="8" s="1"/>
  <c r="E24" i="8"/>
  <c r="D24" i="8"/>
  <c r="D23" i="8"/>
  <c r="E23" i="8" s="1"/>
  <c r="D22" i="8"/>
  <c r="E22" i="8" s="1"/>
  <c r="D21" i="8"/>
  <c r="E21" i="8" s="1"/>
  <c r="D20" i="8"/>
  <c r="E20" i="8" s="1"/>
  <c r="D19" i="8"/>
  <c r="E19" i="8" s="1"/>
  <c r="E18" i="8"/>
  <c r="D18" i="8"/>
  <c r="D17" i="8"/>
  <c r="E17" i="8" s="1"/>
  <c r="D16" i="8"/>
  <c r="E16" i="8" s="1"/>
  <c r="D15" i="8"/>
  <c r="E15" i="8" s="1"/>
  <c r="D14" i="8"/>
  <c r="E14" i="8" s="1"/>
  <c r="D13" i="8"/>
  <c r="E13" i="8" s="1"/>
  <c r="D12" i="8"/>
  <c r="E12" i="8" s="1"/>
  <c r="B150" i="8"/>
  <c r="B74" i="10" l="1"/>
  <c r="B98" i="10"/>
  <c r="B154" i="10"/>
  <c r="B90" i="10"/>
  <c r="B86" i="10"/>
  <c r="B82" i="10"/>
  <c r="B211" i="10"/>
  <c r="B200" i="10"/>
  <c r="B184" i="10"/>
  <c r="B168" i="10"/>
  <c r="B205" i="10"/>
  <c r="B189" i="10"/>
  <c r="B173" i="10"/>
  <c r="B157" i="10"/>
  <c r="B143" i="10"/>
  <c r="B203" i="10"/>
  <c r="B195" i="10"/>
  <c r="B187" i="10"/>
  <c r="B179" i="10"/>
  <c r="B171" i="10"/>
  <c r="B163" i="10"/>
  <c r="B156" i="10"/>
  <c r="B149" i="10"/>
  <c r="B134" i="10"/>
  <c r="B118" i="10"/>
  <c r="B135" i="10"/>
  <c r="B119" i="10"/>
  <c r="B132" i="10"/>
  <c r="B116" i="10"/>
  <c r="B140" i="10"/>
  <c r="B103" i="10"/>
  <c r="B87" i="10"/>
  <c r="B71" i="10"/>
  <c r="B104" i="10"/>
  <c r="B88" i="10"/>
  <c r="B72" i="10"/>
  <c r="B102" i="10"/>
  <c r="B212" i="10"/>
  <c r="B196" i="10"/>
  <c r="B180" i="10"/>
  <c r="B164" i="10"/>
  <c r="B201" i="10"/>
  <c r="B185" i="10"/>
  <c r="B169" i="10"/>
  <c r="B155" i="10"/>
  <c r="B139" i="10"/>
  <c r="B202" i="10"/>
  <c r="B194" i="10"/>
  <c r="B186" i="10"/>
  <c r="B178" i="10"/>
  <c r="B170" i="10"/>
  <c r="B162" i="10"/>
  <c r="B152" i="10"/>
  <c r="B145" i="10"/>
  <c r="B130" i="10"/>
  <c r="B114" i="10"/>
  <c r="B131" i="10"/>
  <c r="B115" i="10"/>
  <c r="B128" i="10"/>
  <c r="B112" i="10"/>
  <c r="B129" i="10"/>
  <c r="B99" i="10"/>
  <c r="B83" i="10"/>
  <c r="B67" i="10"/>
  <c r="B100" i="10"/>
  <c r="B84" i="10"/>
  <c r="B68" i="10"/>
  <c r="B125" i="10"/>
  <c r="B101" i="10"/>
  <c r="B85" i="10"/>
  <c r="B69" i="10"/>
  <c r="B70" i="10"/>
  <c r="B150" i="10"/>
  <c r="B208" i="10"/>
  <c r="B192" i="10"/>
  <c r="B176" i="10"/>
  <c r="B160" i="10"/>
  <c r="B197" i="10"/>
  <c r="B181" i="10"/>
  <c r="B165" i="10"/>
  <c r="B151" i="10"/>
  <c r="B207" i="10"/>
  <c r="B199" i="10"/>
  <c r="B191" i="10"/>
  <c r="B183" i="10"/>
  <c r="B175" i="10"/>
  <c r="B167" i="10"/>
  <c r="B159" i="10"/>
  <c r="B210" i="10"/>
  <c r="B141" i="10"/>
  <c r="B126" i="10"/>
  <c r="B110" i="10"/>
  <c r="B127" i="10"/>
  <c r="B111" i="10"/>
  <c r="B124" i="10"/>
  <c r="B108" i="10"/>
  <c r="B121" i="10"/>
  <c r="B95" i="10"/>
  <c r="B79" i="10"/>
  <c r="B146" i="10"/>
  <c r="B96" i="10"/>
  <c r="B80" i="10"/>
  <c r="B144" i="10"/>
  <c r="B117" i="10"/>
  <c r="B97" i="10"/>
  <c r="B81" i="10"/>
  <c r="B209" i="10"/>
  <c r="B147" i="10"/>
  <c r="B182" i="10"/>
  <c r="B153" i="10"/>
  <c r="B123" i="10"/>
  <c r="B113" i="10"/>
  <c r="B92" i="10"/>
  <c r="B109" i="10"/>
  <c r="B77" i="10"/>
  <c r="B78" i="10"/>
  <c r="B204" i="10"/>
  <c r="B193" i="10"/>
  <c r="B206" i="10"/>
  <c r="B174" i="10"/>
  <c r="B137" i="10"/>
  <c r="B107" i="10"/>
  <c r="B91" i="10"/>
  <c r="B76" i="10"/>
  <c r="B105" i="10"/>
  <c r="B73" i="10"/>
  <c r="B142" i="10"/>
  <c r="B158" i="10"/>
  <c r="B138" i="10"/>
  <c r="B89" i="10"/>
  <c r="B94" i="10"/>
  <c r="B188" i="10"/>
  <c r="B177" i="10"/>
  <c r="B198" i="10"/>
  <c r="B166" i="10"/>
  <c r="B122" i="10"/>
  <c r="B120" i="10"/>
  <c r="B75" i="10"/>
  <c r="B136" i="10"/>
  <c r="B93" i="10"/>
  <c r="B172" i="10"/>
  <c r="B161" i="10"/>
  <c r="B190" i="10"/>
  <c r="B106" i="10"/>
  <c r="B148" i="10"/>
  <c r="B133" i="10"/>
  <c r="H3" i="8"/>
  <c r="H3" i="10"/>
  <c r="B68" i="8"/>
  <c r="B70" i="8"/>
  <c r="B76" i="8"/>
  <c r="B92" i="8"/>
  <c r="B108" i="8"/>
  <c r="B126" i="8"/>
  <c r="B72" i="8"/>
  <c r="B88" i="8"/>
  <c r="B104" i="8"/>
  <c r="B142" i="8"/>
  <c r="B210" i="8"/>
  <c r="B206" i="8"/>
  <c r="B202" i="8"/>
  <c r="B198" i="8"/>
  <c r="B194" i="8"/>
  <c r="B190" i="8"/>
  <c r="B186" i="8"/>
  <c r="B182" i="8"/>
  <c r="B178" i="8"/>
  <c r="B174" i="8"/>
  <c r="B170" i="8"/>
  <c r="B166" i="8"/>
  <c r="B162" i="8"/>
  <c r="B158" i="8"/>
  <c r="B211" i="8"/>
  <c r="B207" i="8"/>
  <c r="B203" i="8"/>
  <c r="B199" i="8"/>
  <c r="B195" i="8"/>
  <c r="B191" i="8"/>
  <c r="B187" i="8"/>
  <c r="B183" i="8"/>
  <c r="B179" i="8"/>
  <c r="B175" i="8"/>
  <c r="B171" i="8"/>
  <c r="B167" i="8"/>
  <c r="B163" i="8"/>
  <c r="B159" i="8"/>
  <c r="B212" i="8"/>
  <c r="B208" i="8"/>
  <c r="B204" i="8"/>
  <c r="B200" i="8"/>
  <c r="B196" i="8"/>
  <c r="B192" i="8"/>
  <c r="B188" i="8"/>
  <c r="B184" i="8"/>
  <c r="B180" i="8"/>
  <c r="B176" i="8"/>
  <c r="B172" i="8"/>
  <c r="B168" i="8"/>
  <c r="B164" i="8"/>
  <c r="B160" i="8"/>
  <c r="B201" i="8"/>
  <c r="B189" i="8"/>
  <c r="B181" i="8"/>
  <c r="B173" i="8"/>
  <c r="B165" i="8"/>
  <c r="B157" i="8"/>
  <c r="B155" i="8"/>
  <c r="B151" i="8"/>
  <c r="B147" i="8"/>
  <c r="B143" i="8"/>
  <c r="B139" i="8"/>
  <c r="B135" i="8"/>
  <c r="B131" i="8"/>
  <c r="B127" i="8"/>
  <c r="B123" i="8"/>
  <c r="B119" i="8"/>
  <c r="B205" i="8"/>
  <c r="B156" i="8"/>
  <c r="B152" i="8"/>
  <c r="B148" i="8"/>
  <c r="B144" i="8"/>
  <c r="B140" i="8"/>
  <c r="B136" i="8"/>
  <c r="B132" i="8"/>
  <c r="B128" i="8"/>
  <c r="B124" i="8"/>
  <c r="B120" i="8"/>
  <c r="B209" i="8"/>
  <c r="B193" i="8"/>
  <c r="B185" i="8"/>
  <c r="B177" i="8"/>
  <c r="B169" i="8"/>
  <c r="B161" i="8"/>
  <c r="B153" i="8"/>
  <c r="B149" i="8"/>
  <c r="B145" i="8"/>
  <c r="B141" i="8"/>
  <c r="B137" i="8"/>
  <c r="B133" i="8"/>
  <c r="B129" i="8"/>
  <c r="B125" i="8"/>
  <c r="B121" i="8"/>
  <c r="B117" i="8"/>
  <c r="B197" i="8"/>
  <c r="B130" i="8"/>
  <c r="B116" i="8"/>
  <c r="B113" i="8"/>
  <c r="B109" i="8"/>
  <c r="B105" i="8"/>
  <c r="B101" i="8"/>
  <c r="B97" i="8"/>
  <c r="B93" i="8"/>
  <c r="B89" i="8"/>
  <c r="B85" i="8"/>
  <c r="B81" i="8"/>
  <c r="B77" i="8"/>
  <c r="B73" i="8"/>
  <c r="B69" i="8"/>
  <c r="B154" i="8"/>
  <c r="B146" i="8"/>
  <c r="B134" i="8"/>
  <c r="B118" i="8"/>
  <c r="B114" i="8"/>
  <c r="B110" i="8"/>
  <c r="B106" i="8"/>
  <c r="B102" i="8"/>
  <c r="B98" i="8"/>
  <c r="B94" i="8"/>
  <c r="B90" i="8"/>
  <c r="B86" i="8"/>
  <c r="B82" i="8"/>
  <c r="B78" i="8"/>
  <c r="B74" i="8"/>
  <c r="B138" i="8"/>
  <c r="B122" i="8"/>
  <c r="B115" i="8"/>
  <c r="B111" i="8"/>
  <c r="B107" i="8"/>
  <c r="B103" i="8"/>
  <c r="B99" i="8"/>
  <c r="B95" i="8"/>
  <c r="B91" i="8"/>
  <c r="B87" i="8"/>
  <c r="B83" i="8"/>
  <c r="B79" i="8"/>
  <c r="B75" i="8"/>
  <c r="B71" i="8"/>
  <c r="B67" i="8"/>
  <c r="B84" i="8"/>
  <c r="B100" i="8"/>
  <c r="B20" i="4" l="1"/>
  <c r="B4" i="8" s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 l="1"/>
  <c r="C20" i="4" s="1"/>
  <c r="B5" i="8" l="1"/>
  <c r="F23" i="8" s="1"/>
  <c r="G23" i="8" s="1"/>
  <c r="B5" i="10"/>
  <c r="F89" i="8" l="1"/>
  <c r="G89" i="8" s="1"/>
  <c r="F14" i="8"/>
  <c r="G14" i="8" s="1"/>
  <c r="F80" i="8"/>
  <c r="G80" i="8" s="1"/>
  <c r="B6" i="8"/>
  <c r="H6" i="8" s="1"/>
  <c r="F59" i="8"/>
  <c r="G59" i="8" s="1"/>
  <c r="F118" i="8"/>
  <c r="G118" i="8" s="1"/>
  <c r="F99" i="8"/>
  <c r="G99" i="8" s="1"/>
  <c r="F173" i="8"/>
  <c r="G173" i="8" s="1"/>
  <c r="F181" i="8"/>
  <c r="G181" i="8" s="1"/>
  <c r="F148" i="8"/>
  <c r="G148" i="8" s="1"/>
  <c r="F182" i="8"/>
  <c r="G182" i="8" s="1"/>
  <c r="F186" i="8"/>
  <c r="G186" i="8" s="1"/>
  <c r="F25" i="8"/>
  <c r="G25" i="8" s="1"/>
  <c r="B4" i="10"/>
  <c r="F31" i="8"/>
  <c r="G31" i="8" s="1"/>
  <c r="F212" i="8"/>
  <c r="G212" i="8" s="1"/>
  <c r="F158" i="8"/>
  <c r="G158" i="8" s="1"/>
  <c r="F150" i="8"/>
  <c r="G150" i="8" s="1"/>
  <c r="F168" i="8"/>
  <c r="G168" i="8" s="1"/>
  <c r="F105" i="8"/>
  <c r="G105" i="8" s="1"/>
  <c r="F26" i="8"/>
  <c r="G26" i="8" s="1"/>
  <c r="F193" i="8"/>
  <c r="G193" i="8" s="1"/>
  <c r="F172" i="8"/>
  <c r="G172" i="8" s="1"/>
  <c r="F49" i="8"/>
  <c r="G49" i="8" s="1"/>
  <c r="F135" i="8"/>
  <c r="G135" i="8" s="1"/>
  <c r="F34" i="8"/>
  <c r="G34" i="8" s="1"/>
  <c r="F142" i="8"/>
  <c r="G142" i="8" s="1"/>
  <c r="F164" i="8"/>
  <c r="G164" i="8" s="1"/>
  <c r="F86" i="8"/>
  <c r="G86" i="8" s="1"/>
  <c r="F78" i="8"/>
  <c r="G78" i="8" s="1"/>
  <c r="F143" i="8"/>
  <c r="G143" i="8" s="1"/>
  <c r="F111" i="8"/>
  <c r="G111" i="8" s="1"/>
  <c r="F54" i="8"/>
  <c r="G54" i="8" s="1"/>
  <c r="F82" i="8"/>
  <c r="G82" i="8" s="1"/>
  <c r="F147" i="8"/>
  <c r="G147" i="8" s="1"/>
  <c r="F37" i="8"/>
  <c r="G37" i="8" s="1"/>
  <c r="F176" i="8"/>
  <c r="G176" i="8" s="1"/>
  <c r="F93" i="8"/>
  <c r="G93" i="8" s="1"/>
  <c r="F63" i="8"/>
  <c r="G63" i="8" s="1"/>
  <c r="F199" i="8"/>
  <c r="G199" i="8" s="1"/>
  <c r="F12" i="8"/>
  <c r="G12" i="8" s="1"/>
  <c r="H12" i="8" s="1"/>
  <c r="F165" i="8"/>
  <c r="G165" i="8" s="1"/>
  <c r="F178" i="8"/>
  <c r="G178" i="8" s="1"/>
  <c r="F27" i="8"/>
  <c r="G27" i="8" s="1"/>
  <c r="F117" i="8"/>
  <c r="G117" i="8" s="1"/>
  <c r="F191" i="8"/>
  <c r="G191" i="8" s="1"/>
  <c r="F190" i="8"/>
  <c r="G190" i="8" s="1"/>
  <c r="F44" i="8"/>
  <c r="G44" i="8" s="1"/>
  <c r="F121" i="8"/>
  <c r="G121" i="8" s="1"/>
  <c r="F195" i="8"/>
  <c r="G195" i="8" s="1"/>
  <c r="F17" i="8"/>
  <c r="G17" i="8" s="1"/>
  <c r="F138" i="8"/>
  <c r="G138" i="8" s="1"/>
  <c r="F192" i="8"/>
  <c r="G192" i="8" s="1"/>
  <c r="F68" i="8"/>
  <c r="G68" i="8" s="1"/>
  <c r="F56" i="8"/>
  <c r="G56" i="8" s="1"/>
  <c r="F115" i="8"/>
  <c r="G115" i="8" s="1"/>
  <c r="F109" i="8"/>
  <c r="G109" i="8" s="1"/>
  <c r="F123" i="8"/>
  <c r="G123" i="8" s="1"/>
  <c r="F171" i="8"/>
  <c r="G171" i="8" s="1"/>
  <c r="F43" i="8"/>
  <c r="G43" i="8" s="1"/>
  <c r="F66" i="8"/>
  <c r="G66" i="8" s="1"/>
  <c r="F71" i="8"/>
  <c r="G71" i="8" s="1"/>
  <c r="F65" i="8"/>
  <c r="G65" i="8" s="1"/>
  <c r="F120" i="8"/>
  <c r="G120" i="8" s="1"/>
  <c r="F184" i="8"/>
  <c r="G184" i="8" s="1"/>
  <c r="F198" i="8"/>
  <c r="G198" i="8" s="1"/>
  <c r="F157" i="8"/>
  <c r="G157" i="8" s="1"/>
  <c r="F108" i="8"/>
  <c r="G108" i="8" s="1"/>
  <c r="F112" i="8"/>
  <c r="G112" i="8" s="1"/>
  <c r="F75" i="8"/>
  <c r="G75" i="8" s="1"/>
  <c r="F69" i="8"/>
  <c r="G69" i="8" s="1"/>
  <c r="F124" i="8"/>
  <c r="G124" i="8" s="1"/>
  <c r="F188" i="8"/>
  <c r="G188" i="8" s="1"/>
  <c r="F202" i="8"/>
  <c r="G202" i="8" s="1"/>
  <c r="F53" i="8"/>
  <c r="G53" i="8" s="1"/>
  <c r="F51" i="8"/>
  <c r="G51" i="8" s="1"/>
  <c r="F144" i="8"/>
  <c r="G144" i="8" s="1"/>
  <c r="F183" i="8"/>
  <c r="G183" i="8" s="1"/>
  <c r="F42" i="8"/>
  <c r="G42" i="8" s="1"/>
  <c r="F28" i="8"/>
  <c r="G28" i="8" s="1"/>
  <c r="F106" i="8"/>
  <c r="G106" i="8" s="1"/>
  <c r="F145" i="8"/>
  <c r="G145" i="8" s="1"/>
  <c r="F185" i="8"/>
  <c r="G185" i="8" s="1"/>
  <c r="F162" i="8"/>
  <c r="G162" i="8" s="1"/>
  <c r="F95" i="8"/>
  <c r="G95" i="8" s="1"/>
  <c r="F39" i="8"/>
  <c r="G39" i="8" s="1"/>
  <c r="F116" i="8"/>
  <c r="G116" i="8" s="1"/>
  <c r="F113" i="8"/>
  <c r="G113" i="8" s="1"/>
  <c r="F127" i="8"/>
  <c r="G127" i="8" s="1"/>
  <c r="F175" i="8"/>
  <c r="G175" i="8" s="1"/>
  <c r="F79" i="8"/>
  <c r="G79" i="8" s="1"/>
  <c r="F177" i="8"/>
  <c r="G177" i="8" s="1"/>
  <c r="F64" i="8"/>
  <c r="G64" i="8" s="1"/>
  <c r="F52" i="8"/>
  <c r="G52" i="8" s="1"/>
  <c r="F130" i="8"/>
  <c r="G130" i="8" s="1"/>
  <c r="F122" i="8"/>
  <c r="G122" i="8" s="1"/>
  <c r="F131" i="8"/>
  <c r="G131" i="8" s="1"/>
  <c r="F179" i="8"/>
  <c r="G179" i="8" s="1"/>
  <c r="F33" i="8"/>
  <c r="G33" i="8" s="1"/>
  <c r="F13" i="8"/>
  <c r="G13" i="8" s="1"/>
  <c r="F134" i="8"/>
  <c r="G134" i="8" s="1"/>
  <c r="F62" i="8"/>
  <c r="G62" i="8" s="1"/>
  <c r="F151" i="8"/>
  <c r="G151" i="8" s="1"/>
  <c r="F174" i="8"/>
  <c r="G174" i="8" s="1"/>
  <c r="F60" i="8"/>
  <c r="G60" i="8" s="1"/>
  <c r="F18" i="8"/>
  <c r="G18" i="8" s="1"/>
  <c r="F48" i="8"/>
  <c r="G48" i="8" s="1"/>
  <c r="F67" i="8"/>
  <c r="G67" i="8" s="1"/>
  <c r="F74" i="8"/>
  <c r="G74" i="8" s="1"/>
  <c r="F61" i="8"/>
  <c r="G61" i="8" s="1"/>
  <c r="F209" i="8"/>
  <c r="G209" i="8" s="1"/>
  <c r="F205" i="8"/>
  <c r="G205" i="8" s="1"/>
  <c r="F139" i="8"/>
  <c r="G139" i="8" s="1"/>
  <c r="F180" i="8"/>
  <c r="G180" i="8" s="1"/>
  <c r="F187" i="8"/>
  <c r="G187" i="8" s="1"/>
  <c r="F194" i="8"/>
  <c r="G194" i="8" s="1"/>
  <c r="F100" i="8"/>
  <c r="G100" i="8" s="1"/>
  <c r="F57" i="8"/>
  <c r="G57" i="8" s="1"/>
  <c r="F55" i="8"/>
  <c r="G55" i="8" s="1"/>
  <c r="F154" i="8"/>
  <c r="G154" i="8" s="1"/>
  <c r="F87" i="8"/>
  <c r="G87" i="8" s="1"/>
  <c r="F94" i="8"/>
  <c r="G94" i="8" s="1"/>
  <c r="F81" i="8"/>
  <c r="G81" i="8" s="1"/>
  <c r="F133" i="8"/>
  <c r="G133" i="8" s="1"/>
  <c r="F136" i="8"/>
  <c r="G136" i="8" s="1"/>
  <c r="F161" i="8"/>
  <c r="G161" i="8" s="1"/>
  <c r="F200" i="8"/>
  <c r="G200" i="8" s="1"/>
  <c r="F207" i="8"/>
  <c r="G207" i="8" s="1"/>
  <c r="F35" i="8"/>
  <c r="G35" i="8" s="1"/>
  <c r="F102" i="8"/>
  <c r="G102" i="8" s="1"/>
  <c r="F128" i="8"/>
  <c r="G128" i="8" s="1"/>
  <c r="F58" i="8"/>
  <c r="G58" i="8" s="1"/>
  <c r="F92" i="8"/>
  <c r="G92" i="8" s="1"/>
  <c r="F46" i="8"/>
  <c r="G46" i="8" s="1"/>
  <c r="F146" i="8"/>
  <c r="G146" i="8" s="1"/>
  <c r="F36" i="8"/>
  <c r="G36" i="8" s="1"/>
  <c r="F91" i="8"/>
  <c r="G91" i="8" s="1"/>
  <c r="F98" i="8"/>
  <c r="G98" i="8" s="1"/>
  <c r="F85" i="8"/>
  <c r="G85" i="8" s="1"/>
  <c r="F137" i="8"/>
  <c r="G137" i="8" s="1"/>
  <c r="F140" i="8"/>
  <c r="G140" i="8" s="1"/>
  <c r="F169" i="8"/>
  <c r="G169" i="8" s="1"/>
  <c r="F204" i="8"/>
  <c r="G204" i="8" s="1"/>
  <c r="F211" i="8"/>
  <c r="G211" i="8" s="1"/>
  <c r="F72" i="8"/>
  <c r="G72" i="8" s="1"/>
  <c r="F41" i="8"/>
  <c r="G41" i="8" s="1"/>
  <c r="F29" i="8"/>
  <c r="G29" i="8" s="1"/>
  <c r="F19" i="8"/>
  <c r="G19" i="8" s="1"/>
  <c r="F70" i="8"/>
  <c r="G70" i="8" s="1"/>
  <c r="F141" i="8"/>
  <c r="G141" i="8" s="1"/>
  <c r="F208" i="8"/>
  <c r="G208" i="8" s="1"/>
  <c r="F22" i="8"/>
  <c r="G22" i="8" s="1"/>
  <c r="F126" i="8"/>
  <c r="G126" i="8" s="1"/>
  <c r="F189" i="8"/>
  <c r="G189" i="8" s="1"/>
  <c r="F160" i="8"/>
  <c r="G160" i="8" s="1"/>
  <c r="F167" i="8"/>
  <c r="G167" i="8" s="1"/>
  <c r="F206" i="8"/>
  <c r="G206" i="8" s="1"/>
  <c r="F50" i="8"/>
  <c r="G50" i="8" s="1"/>
  <c r="F96" i="8"/>
  <c r="G96" i="8" s="1"/>
  <c r="F40" i="8"/>
  <c r="G40" i="8" s="1"/>
  <c r="F83" i="8"/>
  <c r="G83" i="8" s="1"/>
  <c r="F90" i="8"/>
  <c r="G90" i="8" s="1"/>
  <c r="F77" i="8"/>
  <c r="G77" i="8" s="1"/>
  <c r="F129" i="8"/>
  <c r="G129" i="8" s="1"/>
  <c r="F132" i="8"/>
  <c r="G132" i="8" s="1"/>
  <c r="F155" i="8"/>
  <c r="G155" i="8" s="1"/>
  <c r="F196" i="8"/>
  <c r="G196" i="8" s="1"/>
  <c r="F203" i="8"/>
  <c r="G203" i="8" s="1"/>
  <c r="F210" i="8"/>
  <c r="G210" i="8" s="1"/>
  <c r="F16" i="8"/>
  <c r="G16" i="8" s="1"/>
  <c r="F125" i="8"/>
  <c r="G125" i="8" s="1"/>
  <c r="F47" i="8"/>
  <c r="G47" i="8" s="1"/>
  <c r="F24" i="8"/>
  <c r="G24" i="8" s="1"/>
  <c r="F103" i="8"/>
  <c r="G103" i="8" s="1"/>
  <c r="F110" i="8"/>
  <c r="G110" i="8" s="1"/>
  <c r="F97" i="8"/>
  <c r="G97" i="8" s="1"/>
  <c r="F149" i="8"/>
  <c r="G149" i="8" s="1"/>
  <c r="F152" i="8"/>
  <c r="G152" i="8" s="1"/>
  <c r="F197" i="8"/>
  <c r="G197" i="8" s="1"/>
  <c r="F159" i="8"/>
  <c r="G159" i="8" s="1"/>
  <c r="F166" i="8"/>
  <c r="G166" i="8" s="1"/>
  <c r="F32" i="8"/>
  <c r="G32" i="8" s="1"/>
  <c r="F73" i="8"/>
  <c r="G73" i="8" s="1"/>
  <c r="F119" i="8"/>
  <c r="G119" i="8" s="1"/>
  <c r="F30" i="8"/>
  <c r="G30" i="8" s="1"/>
  <c r="F76" i="8"/>
  <c r="G76" i="8" s="1"/>
  <c r="F38" i="8"/>
  <c r="G38" i="8" s="1"/>
  <c r="F84" i="8"/>
  <c r="G84" i="8" s="1"/>
  <c r="F20" i="8"/>
  <c r="G20" i="8" s="1"/>
  <c r="F107" i="8"/>
  <c r="G107" i="8" s="1"/>
  <c r="F114" i="8"/>
  <c r="G114" i="8" s="1"/>
  <c r="F101" i="8"/>
  <c r="G101" i="8" s="1"/>
  <c r="F153" i="8"/>
  <c r="G153" i="8" s="1"/>
  <c r="F201" i="8"/>
  <c r="G201" i="8" s="1"/>
  <c r="F156" i="8"/>
  <c r="G156" i="8" s="1"/>
  <c r="F163" i="8"/>
  <c r="G163" i="8" s="1"/>
  <c r="F170" i="8"/>
  <c r="G170" i="8" s="1"/>
  <c r="F104" i="8"/>
  <c r="G104" i="8" s="1"/>
  <c r="F45" i="8"/>
  <c r="G45" i="8" s="1"/>
  <c r="F88" i="8"/>
  <c r="G88" i="8" s="1"/>
  <c r="F21" i="8"/>
  <c r="G21" i="8" s="1"/>
  <c r="F15" i="8"/>
  <c r="G15" i="8" s="1"/>
  <c r="H5" i="8"/>
  <c r="H5" i="10"/>
  <c r="H4" i="8"/>
  <c r="H13" i="8" l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F94" i="10"/>
  <c r="G94" i="10" s="1"/>
  <c r="B6" i="10"/>
  <c r="H6" i="10" s="1"/>
  <c r="F48" i="10"/>
  <c r="G48" i="10" s="1"/>
  <c r="F19" i="10"/>
  <c r="G19" i="10" s="1"/>
  <c r="F35" i="10"/>
  <c r="G35" i="10" s="1"/>
  <c r="F51" i="10"/>
  <c r="G51" i="10" s="1"/>
  <c r="F212" i="10"/>
  <c r="G212" i="10" s="1"/>
  <c r="F196" i="10"/>
  <c r="G196" i="10" s="1"/>
  <c r="F180" i="10"/>
  <c r="G180" i="10" s="1"/>
  <c r="F164" i="10"/>
  <c r="G164" i="10" s="1"/>
  <c r="F205" i="10"/>
  <c r="G205" i="10" s="1"/>
  <c r="F189" i="10"/>
  <c r="G189" i="10" s="1"/>
  <c r="F173" i="10"/>
  <c r="G173" i="10" s="1"/>
  <c r="F157" i="10"/>
  <c r="G157" i="10" s="1"/>
  <c r="F147" i="10"/>
  <c r="G147" i="10" s="1"/>
  <c r="F207" i="10"/>
  <c r="G207" i="10" s="1"/>
  <c r="F199" i="10"/>
  <c r="G199" i="10" s="1"/>
  <c r="F191" i="10"/>
  <c r="G191" i="10" s="1"/>
  <c r="F183" i="10"/>
  <c r="G183" i="10" s="1"/>
  <c r="F175" i="10"/>
  <c r="G175" i="10" s="1"/>
  <c r="F167" i="10"/>
  <c r="G167" i="10" s="1"/>
  <c r="F159" i="10"/>
  <c r="G159" i="10" s="1"/>
  <c r="F145" i="10"/>
  <c r="G145" i="10" s="1"/>
  <c r="F130" i="10"/>
  <c r="G130" i="10" s="1"/>
  <c r="F114" i="10"/>
  <c r="G114" i="10" s="1"/>
  <c r="F150" i="10"/>
  <c r="G150" i="10" s="1"/>
  <c r="F142" i="10"/>
  <c r="G142" i="10" s="1"/>
  <c r="F135" i="10"/>
  <c r="G135" i="10" s="1"/>
  <c r="F119" i="10"/>
  <c r="G119" i="10" s="1"/>
  <c r="F132" i="10"/>
  <c r="G132" i="10" s="1"/>
  <c r="F116" i="10"/>
  <c r="G116" i="10" s="1"/>
  <c r="F117" i="10"/>
  <c r="G117" i="10" s="1"/>
  <c r="F95" i="10"/>
  <c r="G95" i="10" s="1"/>
  <c r="F79" i="10"/>
  <c r="G79" i="10" s="1"/>
  <c r="F63" i="10"/>
  <c r="G63" i="10" s="1"/>
  <c r="F100" i="10"/>
  <c r="G100" i="10" s="1"/>
  <c r="F84" i="10"/>
  <c r="G84" i="10" s="1"/>
  <c r="F68" i="10"/>
  <c r="G68" i="10" s="1"/>
  <c r="F129" i="10"/>
  <c r="G129" i="10" s="1"/>
  <c r="F97" i="10"/>
  <c r="G97" i="10" s="1"/>
  <c r="F81" i="10"/>
  <c r="G81" i="10" s="1"/>
  <c r="F65" i="10"/>
  <c r="G65" i="10" s="1"/>
  <c r="F44" i="10"/>
  <c r="G44" i="10" s="1"/>
  <c r="F18" i="10"/>
  <c r="G18" i="10" s="1"/>
  <c r="F34" i="10"/>
  <c r="G34" i="10" s="1"/>
  <c r="F50" i="10"/>
  <c r="G50" i="10" s="1"/>
  <c r="F12" i="10"/>
  <c r="G12" i="10" s="1"/>
  <c r="H12" i="10" s="1"/>
  <c r="F52" i="10"/>
  <c r="G52" i="10" s="1"/>
  <c r="F16" i="10"/>
  <c r="G16" i="10" s="1"/>
  <c r="F23" i="10"/>
  <c r="G23" i="10" s="1"/>
  <c r="F39" i="10"/>
  <c r="G39" i="10" s="1"/>
  <c r="F62" i="10"/>
  <c r="G62" i="10" s="1"/>
  <c r="F208" i="10"/>
  <c r="G208" i="10" s="1"/>
  <c r="F192" i="10"/>
  <c r="G192" i="10" s="1"/>
  <c r="F176" i="10"/>
  <c r="G176" i="10" s="1"/>
  <c r="F160" i="10"/>
  <c r="G160" i="10" s="1"/>
  <c r="F201" i="10"/>
  <c r="G201" i="10" s="1"/>
  <c r="F185" i="10"/>
  <c r="G185" i="10" s="1"/>
  <c r="F169" i="10"/>
  <c r="G169" i="10" s="1"/>
  <c r="F210" i="10"/>
  <c r="G210" i="10" s="1"/>
  <c r="F143" i="10"/>
  <c r="G143" i="10" s="1"/>
  <c r="F206" i="10"/>
  <c r="G206" i="10" s="1"/>
  <c r="F198" i="10"/>
  <c r="G198" i="10" s="1"/>
  <c r="F190" i="10"/>
  <c r="G190" i="10" s="1"/>
  <c r="F182" i="10"/>
  <c r="G182" i="10" s="1"/>
  <c r="F174" i="10"/>
  <c r="G174" i="10" s="1"/>
  <c r="F166" i="10"/>
  <c r="G166" i="10" s="1"/>
  <c r="F158" i="10"/>
  <c r="G158" i="10" s="1"/>
  <c r="F141" i="10"/>
  <c r="G141" i="10" s="1"/>
  <c r="F126" i="10"/>
  <c r="G126" i="10" s="1"/>
  <c r="F110" i="10"/>
  <c r="G110" i="10" s="1"/>
  <c r="F148" i="10"/>
  <c r="G148" i="10" s="1"/>
  <c r="F140" i="10"/>
  <c r="G140" i="10" s="1"/>
  <c r="F131" i="10"/>
  <c r="G131" i="10" s="1"/>
  <c r="F115" i="10"/>
  <c r="G115" i="10" s="1"/>
  <c r="F128" i="10"/>
  <c r="G128" i="10" s="1"/>
  <c r="F112" i="10"/>
  <c r="G112" i="10" s="1"/>
  <c r="F109" i="10"/>
  <c r="G109" i="10" s="1"/>
  <c r="F91" i="10"/>
  <c r="G91" i="10" s="1"/>
  <c r="F75" i="10"/>
  <c r="G75" i="10" s="1"/>
  <c r="F59" i="10"/>
  <c r="G59" i="10" s="1"/>
  <c r="F96" i="10"/>
  <c r="G96" i="10" s="1"/>
  <c r="F80" i="10"/>
  <c r="G80" i="10" s="1"/>
  <c r="F64" i="10"/>
  <c r="G64" i="10" s="1"/>
  <c r="F121" i="10"/>
  <c r="G121" i="10" s="1"/>
  <c r="F93" i="10"/>
  <c r="G93" i="10" s="1"/>
  <c r="F77" i="10"/>
  <c r="G77" i="10" s="1"/>
  <c r="F61" i="10"/>
  <c r="G61" i="10" s="1"/>
  <c r="F22" i="10"/>
  <c r="G22" i="10" s="1"/>
  <c r="F38" i="10"/>
  <c r="G38" i="10" s="1"/>
  <c r="F54" i="10"/>
  <c r="G54" i="10" s="1"/>
  <c r="F90" i="10"/>
  <c r="G90" i="10" s="1"/>
  <c r="F32" i="10"/>
  <c r="G32" i="10" s="1"/>
  <c r="F66" i="10"/>
  <c r="G66" i="10" s="1"/>
  <c r="F25" i="10"/>
  <c r="G25" i="10" s="1"/>
  <c r="F41" i="10"/>
  <c r="G41" i="10" s="1"/>
  <c r="F20" i="10"/>
  <c r="G20" i="10" s="1"/>
  <c r="F98" i="10"/>
  <c r="G98" i="10" s="1"/>
  <c r="F27" i="10"/>
  <c r="G27" i="10" s="1"/>
  <c r="F43" i="10"/>
  <c r="G43" i="10" s="1"/>
  <c r="F204" i="10"/>
  <c r="G204" i="10" s="1"/>
  <c r="F188" i="10"/>
  <c r="G188" i="10" s="1"/>
  <c r="F172" i="10"/>
  <c r="G172" i="10" s="1"/>
  <c r="F156" i="10"/>
  <c r="G156" i="10" s="1"/>
  <c r="F197" i="10"/>
  <c r="G197" i="10" s="1"/>
  <c r="F181" i="10"/>
  <c r="G181" i="10" s="1"/>
  <c r="F165" i="10"/>
  <c r="G165" i="10" s="1"/>
  <c r="F155" i="10"/>
  <c r="G155" i="10" s="1"/>
  <c r="F139" i="10"/>
  <c r="G139" i="10" s="1"/>
  <c r="F203" i="10"/>
  <c r="G203" i="10" s="1"/>
  <c r="F195" i="10"/>
  <c r="G195" i="10" s="1"/>
  <c r="F187" i="10"/>
  <c r="G187" i="10" s="1"/>
  <c r="F179" i="10"/>
  <c r="G179" i="10" s="1"/>
  <c r="F171" i="10"/>
  <c r="G171" i="10" s="1"/>
  <c r="F163" i="10"/>
  <c r="G163" i="10" s="1"/>
  <c r="F153" i="10"/>
  <c r="G153" i="10" s="1"/>
  <c r="F137" i="10"/>
  <c r="G137" i="10" s="1"/>
  <c r="F122" i="10"/>
  <c r="G122" i="10" s="1"/>
  <c r="F106" i="10"/>
  <c r="G106" i="10" s="1"/>
  <c r="F146" i="10"/>
  <c r="G146" i="10" s="1"/>
  <c r="F138" i="10"/>
  <c r="G138" i="10" s="1"/>
  <c r="F127" i="10"/>
  <c r="G127" i="10" s="1"/>
  <c r="F111" i="10"/>
  <c r="G111" i="10" s="1"/>
  <c r="F124" i="10"/>
  <c r="G124" i="10" s="1"/>
  <c r="F108" i="10"/>
  <c r="G108" i="10" s="1"/>
  <c r="F103" i="10"/>
  <c r="G103" i="10" s="1"/>
  <c r="F87" i="10"/>
  <c r="G87" i="10" s="1"/>
  <c r="F71" i="10"/>
  <c r="G71" i="10" s="1"/>
  <c r="F55" i="10"/>
  <c r="G55" i="10" s="1"/>
  <c r="F92" i="10"/>
  <c r="G92" i="10" s="1"/>
  <c r="F76" i="10"/>
  <c r="G76" i="10" s="1"/>
  <c r="F60" i="10"/>
  <c r="G60" i="10" s="1"/>
  <c r="F113" i="10"/>
  <c r="G113" i="10" s="1"/>
  <c r="F89" i="10"/>
  <c r="G89" i="10" s="1"/>
  <c r="F73" i="10"/>
  <c r="G73" i="10" s="1"/>
  <c r="F57" i="10"/>
  <c r="G57" i="10" s="1"/>
  <c r="F26" i="10"/>
  <c r="G26" i="10" s="1"/>
  <c r="F42" i="10"/>
  <c r="G42" i="10" s="1"/>
  <c r="F74" i="10"/>
  <c r="G74" i="10" s="1"/>
  <c r="F36" i="10"/>
  <c r="G36" i="10" s="1"/>
  <c r="F82" i="10"/>
  <c r="G82" i="10" s="1"/>
  <c r="F13" i="10"/>
  <c r="G13" i="10" s="1"/>
  <c r="F29" i="10"/>
  <c r="G29" i="10" s="1"/>
  <c r="F45" i="10"/>
  <c r="G45" i="10" s="1"/>
  <c r="F28" i="10"/>
  <c r="G28" i="10" s="1"/>
  <c r="F78" i="10"/>
  <c r="G78" i="10" s="1"/>
  <c r="F168" i="10"/>
  <c r="G168" i="10" s="1"/>
  <c r="F161" i="10"/>
  <c r="G161" i="10" s="1"/>
  <c r="F194" i="10"/>
  <c r="G194" i="10" s="1"/>
  <c r="F162" i="10"/>
  <c r="G162" i="10" s="1"/>
  <c r="F154" i="10"/>
  <c r="G154" i="10" s="1"/>
  <c r="F107" i="10"/>
  <c r="G107" i="10" s="1"/>
  <c r="F83" i="10"/>
  <c r="G83" i="10" s="1"/>
  <c r="F72" i="10"/>
  <c r="G72" i="10" s="1"/>
  <c r="F69" i="10"/>
  <c r="G69" i="10" s="1"/>
  <c r="F46" i="10"/>
  <c r="G46" i="10" s="1"/>
  <c r="F33" i="10"/>
  <c r="G33" i="10" s="1"/>
  <c r="F58" i="10"/>
  <c r="G58" i="10" s="1"/>
  <c r="F15" i="10"/>
  <c r="G15" i="10" s="1"/>
  <c r="F211" i="10"/>
  <c r="G211" i="10" s="1"/>
  <c r="F209" i="10"/>
  <c r="G209" i="10" s="1"/>
  <c r="F151" i="10"/>
  <c r="G151" i="10" s="1"/>
  <c r="F186" i="10"/>
  <c r="G186" i="10" s="1"/>
  <c r="F149" i="10"/>
  <c r="G149" i="10" s="1"/>
  <c r="F144" i="10"/>
  <c r="G144" i="10" s="1"/>
  <c r="F120" i="10"/>
  <c r="G120" i="10" s="1"/>
  <c r="F67" i="10"/>
  <c r="G67" i="10" s="1"/>
  <c r="F56" i="10"/>
  <c r="G56" i="10" s="1"/>
  <c r="F24" i="10"/>
  <c r="G24" i="10" s="1"/>
  <c r="F37" i="10"/>
  <c r="G37" i="10" s="1"/>
  <c r="F86" i="10"/>
  <c r="G86" i="10" s="1"/>
  <c r="F102" i="10"/>
  <c r="G102" i="10" s="1"/>
  <c r="F53" i="10"/>
  <c r="G53" i="10" s="1"/>
  <c r="F31" i="10"/>
  <c r="G31" i="10" s="1"/>
  <c r="F200" i="10"/>
  <c r="G200" i="10" s="1"/>
  <c r="F193" i="10"/>
  <c r="G193" i="10" s="1"/>
  <c r="F152" i="10"/>
  <c r="G152" i="10" s="1"/>
  <c r="F178" i="10"/>
  <c r="G178" i="10" s="1"/>
  <c r="F134" i="10"/>
  <c r="G134" i="10" s="1"/>
  <c r="F136" i="10"/>
  <c r="G136" i="10" s="1"/>
  <c r="F125" i="10"/>
  <c r="G125" i="10" s="1"/>
  <c r="F104" i="10"/>
  <c r="G104" i="10" s="1"/>
  <c r="F101" i="10"/>
  <c r="G101" i="10" s="1"/>
  <c r="F14" i="10"/>
  <c r="G14" i="10" s="1"/>
  <c r="F133" i="10"/>
  <c r="G133" i="10" s="1"/>
  <c r="F17" i="10"/>
  <c r="G17" i="10" s="1"/>
  <c r="F49" i="10"/>
  <c r="G49" i="10" s="1"/>
  <c r="F70" i="10"/>
  <c r="G70" i="10" s="1"/>
  <c r="F105" i="10"/>
  <c r="G105" i="10" s="1"/>
  <c r="F47" i="10"/>
  <c r="G47" i="10" s="1"/>
  <c r="F184" i="10"/>
  <c r="G184" i="10" s="1"/>
  <c r="F177" i="10"/>
  <c r="G177" i="10" s="1"/>
  <c r="F202" i="10"/>
  <c r="G202" i="10" s="1"/>
  <c r="F170" i="10"/>
  <c r="G170" i="10" s="1"/>
  <c r="F118" i="10"/>
  <c r="G118" i="10" s="1"/>
  <c r="F123" i="10"/>
  <c r="G123" i="10" s="1"/>
  <c r="F99" i="10"/>
  <c r="G99" i="10" s="1"/>
  <c r="F88" i="10"/>
  <c r="G88" i="10" s="1"/>
  <c r="F85" i="10"/>
  <c r="G85" i="10" s="1"/>
  <c r="F30" i="10"/>
  <c r="G30" i="10" s="1"/>
  <c r="F40" i="10"/>
  <c r="G40" i="10" s="1"/>
  <c r="F21" i="10"/>
  <c r="G21" i="10" s="1"/>
  <c r="H35" i="8" l="1"/>
  <c r="H36" i="8" s="1"/>
  <c r="H13" i="10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B66" i="8"/>
  <c r="B64" i="8"/>
  <c r="B65" i="8"/>
  <c r="B63" i="8"/>
  <c r="B62" i="8"/>
  <c r="H37" i="8" l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H66" i="8" s="1"/>
  <c r="H65" i="10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H110" i="10" s="1"/>
  <c r="H111" i="10" s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H144" i="10" s="1"/>
  <c r="H145" i="10" s="1"/>
  <c r="H146" i="10" s="1"/>
  <c r="H147" i="10" s="1"/>
  <c r="H148" i="10" s="1"/>
  <c r="H149" i="10" s="1"/>
  <c r="H150" i="10" s="1"/>
  <c r="H151" i="10" s="1"/>
  <c r="H152" i="10" s="1"/>
  <c r="H153" i="10" s="1"/>
  <c r="H154" i="10" s="1"/>
  <c r="H155" i="10" s="1"/>
  <c r="H156" i="10" s="1"/>
  <c r="H157" i="10" s="1"/>
  <c r="H158" i="10" s="1"/>
  <c r="H159" i="10" s="1"/>
  <c r="H160" i="10" s="1"/>
  <c r="H161" i="10" s="1"/>
  <c r="H162" i="10" s="1"/>
  <c r="H163" i="10" s="1"/>
  <c r="H164" i="10" s="1"/>
  <c r="H165" i="10" s="1"/>
  <c r="H166" i="10" s="1"/>
  <c r="H167" i="10" s="1"/>
  <c r="H168" i="10" s="1"/>
  <c r="H169" i="10" s="1"/>
  <c r="H170" i="10" s="1"/>
  <c r="H171" i="10" s="1"/>
  <c r="H172" i="10" s="1"/>
  <c r="H173" i="10" s="1"/>
  <c r="H174" i="10" s="1"/>
  <c r="H175" i="10" s="1"/>
  <c r="H176" i="10" s="1"/>
  <c r="H177" i="10" s="1"/>
  <c r="H178" i="10" s="1"/>
  <c r="H179" i="10" s="1"/>
  <c r="H180" i="10" s="1"/>
  <c r="H181" i="10" s="1"/>
  <c r="H182" i="10" s="1"/>
  <c r="H183" i="10" s="1"/>
  <c r="H184" i="10" s="1"/>
  <c r="H185" i="10" s="1"/>
  <c r="H186" i="10" s="1"/>
  <c r="H187" i="10" s="1"/>
  <c r="H188" i="10" s="1"/>
  <c r="H189" i="10" s="1"/>
  <c r="H190" i="10" s="1"/>
  <c r="H191" i="10" s="1"/>
  <c r="H192" i="10" s="1"/>
  <c r="H193" i="10" s="1"/>
  <c r="H194" i="10" s="1"/>
  <c r="H195" i="10" s="1"/>
  <c r="H196" i="10" s="1"/>
  <c r="H197" i="10" s="1"/>
  <c r="H198" i="10" s="1"/>
  <c r="H199" i="10" s="1"/>
  <c r="H200" i="10" s="1"/>
  <c r="H201" i="10" s="1"/>
  <c r="H202" i="10" s="1"/>
  <c r="H203" i="10" s="1"/>
  <c r="H204" i="10" s="1"/>
  <c r="H205" i="10" s="1"/>
  <c r="H206" i="10" s="1"/>
  <c r="H207" i="10" s="1"/>
  <c r="H208" i="10" s="1"/>
  <c r="H209" i="10" s="1"/>
  <c r="H210" i="10" s="1"/>
  <c r="H211" i="10" s="1"/>
  <c r="H212" i="10" s="1"/>
  <c r="B7" i="10"/>
  <c r="H7" i="10"/>
  <c r="B7" i="8" l="1"/>
  <c r="B25" i="8" s="1"/>
  <c r="H67" i="8"/>
  <c r="H68" i="8" s="1"/>
  <c r="H69" i="8" s="1"/>
  <c r="H70" i="8" s="1"/>
  <c r="H71" i="8" s="1"/>
  <c r="H72" i="8" s="1"/>
  <c r="H73" i="8" s="1"/>
  <c r="H74" i="8" s="1"/>
  <c r="H75" i="8" s="1"/>
  <c r="H76" i="8" s="1"/>
  <c r="H77" i="8" s="1"/>
  <c r="H78" i="8" s="1"/>
  <c r="H79" i="8" s="1"/>
  <c r="H80" i="8" s="1"/>
  <c r="H81" i="8" s="1"/>
  <c r="H82" i="8" s="1"/>
  <c r="H83" i="8" s="1"/>
  <c r="H84" i="8" s="1"/>
  <c r="H85" i="8" s="1"/>
  <c r="H86" i="8" s="1"/>
  <c r="H87" i="8" s="1"/>
  <c r="H88" i="8" s="1"/>
  <c r="H89" i="8" s="1"/>
  <c r="H90" i="8" s="1"/>
  <c r="H91" i="8" s="1"/>
  <c r="H92" i="8" s="1"/>
  <c r="H93" i="8" s="1"/>
  <c r="H94" i="8" s="1"/>
  <c r="H95" i="8" s="1"/>
  <c r="H96" i="8" s="1"/>
  <c r="H97" i="8" s="1"/>
  <c r="H98" i="8" s="1"/>
  <c r="H99" i="8" s="1"/>
  <c r="H100" i="8" s="1"/>
  <c r="H101" i="8" s="1"/>
  <c r="H102" i="8" s="1"/>
  <c r="H103" i="8" s="1"/>
  <c r="H104" i="8" s="1"/>
  <c r="H105" i="8" s="1"/>
  <c r="H106" i="8" s="1"/>
  <c r="H107" i="8" s="1"/>
  <c r="H108" i="8" s="1"/>
  <c r="H109" i="8" s="1"/>
  <c r="H110" i="8" s="1"/>
  <c r="H111" i="8" s="1"/>
  <c r="H112" i="8" s="1"/>
  <c r="H113" i="8" s="1"/>
  <c r="H114" i="8" s="1"/>
  <c r="H115" i="8" s="1"/>
  <c r="H116" i="8" s="1"/>
  <c r="H117" i="8" s="1"/>
  <c r="H118" i="8" s="1"/>
  <c r="H119" i="8" s="1"/>
  <c r="H120" i="8" s="1"/>
  <c r="H121" i="8" s="1"/>
  <c r="H122" i="8" s="1"/>
  <c r="H123" i="8" s="1"/>
  <c r="H124" i="8" s="1"/>
  <c r="H125" i="8" s="1"/>
  <c r="H126" i="8" s="1"/>
  <c r="H127" i="8" s="1"/>
  <c r="H128" i="8" s="1"/>
  <c r="H129" i="8" s="1"/>
  <c r="H130" i="8" s="1"/>
  <c r="H131" i="8" s="1"/>
  <c r="H132" i="8" s="1"/>
  <c r="H133" i="8" s="1"/>
  <c r="H134" i="8" s="1"/>
  <c r="H135" i="8" s="1"/>
  <c r="H136" i="8" s="1"/>
  <c r="H137" i="8" s="1"/>
  <c r="H138" i="8" s="1"/>
  <c r="H139" i="8" s="1"/>
  <c r="H140" i="8" s="1"/>
  <c r="H141" i="8" s="1"/>
  <c r="H142" i="8" s="1"/>
  <c r="H143" i="8" s="1"/>
  <c r="H144" i="8" s="1"/>
  <c r="H145" i="8" s="1"/>
  <c r="H146" i="8" s="1"/>
  <c r="H147" i="8" s="1"/>
  <c r="H148" i="8" s="1"/>
  <c r="H149" i="8" s="1"/>
  <c r="H150" i="8" s="1"/>
  <c r="H151" i="8" s="1"/>
  <c r="H152" i="8" s="1"/>
  <c r="H153" i="8" s="1"/>
  <c r="H154" i="8" s="1"/>
  <c r="H155" i="8" s="1"/>
  <c r="H156" i="8" s="1"/>
  <c r="H157" i="8" s="1"/>
  <c r="H158" i="8" s="1"/>
  <c r="H159" i="8" s="1"/>
  <c r="H160" i="8" s="1"/>
  <c r="H161" i="8" s="1"/>
  <c r="H162" i="8" s="1"/>
  <c r="H163" i="8" s="1"/>
  <c r="H164" i="8" s="1"/>
  <c r="H165" i="8" s="1"/>
  <c r="H166" i="8" s="1"/>
  <c r="H167" i="8" s="1"/>
  <c r="H168" i="8" s="1"/>
  <c r="H169" i="8" s="1"/>
  <c r="H170" i="8" s="1"/>
  <c r="H171" i="8" s="1"/>
  <c r="H172" i="8" s="1"/>
  <c r="H173" i="8" s="1"/>
  <c r="H174" i="8" s="1"/>
  <c r="H175" i="8" s="1"/>
  <c r="H176" i="8" s="1"/>
  <c r="H177" i="8" s="1"/>
  <c r="H178" i="8" s="1"/>
  <c r="H179" i="8" s="1"/>
  <c r="H180" i="8" s="1"/>
  <c r="H181" i="8" s="1"/>
  <c r="H182" i="8" s="1"/>
  <c r="H183" i="8" s="1"/>
  <c r="H184" i="8" s="1"/>
  <c r="H185" i="8" s="1"/>
  <c r="H186" i="8" s="1"/>
  <c r="H187" i="8" s="1"/>
  <c r="H188" i="8" s="1"/>
  <c r="H189" i="8" s="1"/>
  <c r="H190" i="8" s="1"/>
  <c r="H191" i="8" s="1"/>
  <c r="H192" i="8" s="1"/>
  <c r="H193" i="8" s="1"/>
  <c r="H194" i="8" s="1"/>
  <c r="H195" i="8" s="1"/>
  <c r="H196" i="8" s="1"/>
  <c r="H197" i="8" s="1"/>
  <c r="H198" i="8" s="1"/>
  <c r="H199" i="8" s="1"/>
  <c r="H200" i="8" s="1"/>
  <c r="H201" i="8" s="1"/>
  <c r="H202" i="8" s="1"/>
  <c r="H203" i="8" s="1"/>
  <c r="H204" i="8" s="1"/>
  <c r="H205" i="8" s="1"/>
  <c r="H206" i="8" s="1"/>
  <c r="H207" i="8" s="1"/>
  <c r="H208" i="8" s="1"/>
  <c r="H209" i="8" s="1"/>
  <c r="H210" i="8" s="1"/>
  <c r="H211" i="8" s="1"/>
  <c r="H212" i="8" s="1"/>
  <c r="H7" i="8"/>
  <c r="B46" i="8"/>
  <c r="B55" i="8"/>
  <c r="B40" i="8"/>
  <c r="B43" i="8"/>
  <c r="B48" i="8"/>
  <c r="B54" i="8"/>
  <c r="B60" i="8"/>
  <c r="B39" i="8"/>
  <c r="B45" i="8"/>
  <c r="B42" i="8"/>
  <c r="B47" i="8"/>
  <c r="B41" i="8"/>
  <c r="B59" i="8"/>
  <c r="B38" i="8"/>
  <c r="B44" i="8"/>
  <c r="B37" i="8"/>
  <c r="B50" i="8"/>
  <c r="B56" i="8"/>
  <c r="B51" i="8"/>
  <c r="B58" i="8"/>
  <c r="B61" i="8"/>
  <c r="B57" i="8"/>
  <c r="B53" i="8"/>
  <c r="B49" i="8"/>
  <c r="B65" i="10"/>
  <c r="B66" i="10"/>
  <c r="B52" i="8"/>
  <c r="B12" i="10"/>
  <c r="C12" i="10" s="1"/>
  <c r="B16" i="10"/>
  <c r="B56" i="10"/>
  <c r="B29" i="10"/>
  <c r="B61" i="10"/>
  <c r="B27" i="10"/>
  <c r="B31" i="10"/>
  <c r="B58" i="10"/>
  <c r="B43" i="10"/>
  <c r="B50" i="10"/>
  <c r="B39" i="10"/>
  <c r="B14" i="10"/>
  <c r="B51" i="10"/>
  <c r="B36" i="10"/>
  <c r="B63" i="10"/>
  <c r="B55" i="10"/>
  <c r="B62" i="10"/>
  <c r="B40" i="10"/>
  <c r="B28" i="10"/>
  <c r="B32" i="10"/>
  <c r="B45" i="10"/>
  <c r="B64" i="10"/>
  <c r="B15" i="10"/>
  <c r="B20" i="10"/>
  <c r="B60" i="10"/>
  <c r="B38" i="10"/>
  <c r="B42" i="10"/>
  <c r="B57" i="10"/>
  <c r="B46" i="10"/>
  <c r="B18" i="10"/>
  <c r="B47" i="10"/>
  <c r="B48" i="10"/>
  <c r="B24" i="10"/>
  <c r="B37" i="10"/>
  <c r="B19" i="10"/>
  <c r="B23" i="10"/>
  <c r="B41" i="10"/>
  <c r="B35" i="10"/>
  <c r="B59" i="10"/>
  <c r="B44" i="10"/>
  <c r="B13" i="10"/>
  <c r="B53" i="10"/>
  <c r="B25" i="10"/>
  <c r="B52" i="10"/>
  <c r="B21" i="10"/>
  <c r="B26" i="10"/>
  <c r="B49" i="10"/>
  <c r="B17" i="10"/>
  <c r="B30" i="10"/>
  <c r="B22" i="10"/>
  <c r="B33" i="10"/>
  <c r="B34" i="10"/>
  <c r="B54" i="10"/>
  <c r="B27" i="8" l="1"/>
  <c r="B16" i="8"/>
  <c r="B20" i="8"/>
  <c r="B36" i="8"/>
  <c r="B8" i="8" s="1"/>
  <c r="B22" i="8"/>
  <c r="B34" i="8"/>
  <c r="B18" i="8"/>
  <c r="B26" i="8"/>
  <c r="B35" i="8"/>
  <c r="B21" i="8"/>
  <c r="B15" i="8"/>
  <c r="B32" i="8"/>
  <c r="B12" i="8"/>
  <c r="C12" i="8" s="1"/>
  <c r="B17" i="8"/>
  <c r="B14" i="8"/>
  <c r="B23" i="8"/>
  <c r="B31" i="8"/>
  <c r="B33" i="8"/>
  <c r="B13" i="8"/>
  <c r="B24" i="8"/>
  <c r="B28" i="8"/>
  <c r="B19" i="8"/>
  <c r="B30" i="8"/>
  <c r="B29" i="8"/>
  <c r="B8" i="10"/>
  <c r="H8" i="10"/>
  <c r="C13" i="10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C155" i="10" s="1"/>
  <c r="C156" i="10" s="1"/>
  <c r="C157" i="10" s="1"/>
  <c r="C158" i="10" s="1"/>
  <c r="C159" i="10" s="1"/>
  <c r="C160" i="10" s="1"/>
  <c r="C161" i="10" s="1"/>
  <c r="C162" i="10" s="1"/>
  <c r="C163" i="10" s="1"/>
  <c r="C164" i="10" s="1"/>
  <c r="C165" i="10" s="1"/>
  <c r="C166" i="10" s="1"/>
  <c r="C167" i="10" s="1"/>
  <c r="C168" i="10" s="1"/>
  <c r="C169" i="10" s="1"/>
  <c r="C170" i="10" s="1"/>
  <c r="C171" i="10" s="1"/>
  <c r="C172" i="10" s="1"/>
  <c r="C173" i="10" s="1"/>
  <c r="C174" i="10" s="1"/>
  <c r="C175" i="10" s="1"/>
  <c r="C176" i="10" s="1"/>
  <c r="C177" i="10" s="1"/>
  <c r="C178" i="10" s="1"/>
  <c r="C179" i="10" s="1"/>
  <c r="C180" i="10" s="1"/>
  <c r="C181" i="10" s="1"/>
  <c r="C182" i="10" s="1"/>
  <c r="C183" i="10" s="1"/>
  <c r="C184" i="10" s="1"/>
  <c r="C185" i="10" s="1"/>
  <c r="C186" i="10" s="1"/>
  <c r="C187" i="10" s="1"/>
  <c r="C188" i="10" s="1"/>
  <c r="C189" i="10" s="1"/>
  <c r="C190" i="10" s="1"/>
  <c r="C191" i="10" s="1"/>
  <c r="C192" i="10" s="1"/>
  <c r="C193" i="10" s="1"/>
  <c r="C194" i="10" s="1"/>
  <c r="C195" i="10" s="1"/>
  <c r="C196" i="10" s="1"/>
  <c r="C197" i="10" s="1"/>
  <c r="C198" i="10" s="1"/>
  <c r="C199" i="10" s="1"/>
  <c r="C200" i="10" s="1"/>
  <c r="C201" i="10" s="1"/>
  <c r="C202" i="10" s="1"/>
  <c r="C203" i="10" s="1"/>
  <c r="C204" i="10" s="1"/>
  <c r="C205" i="10" s="1"/>
  <c r="C206" i="10" s="1"/>
  <c r="C207" i="10" s="1"/>
  <c r="C208" i="10" s="1"/>
  <c r="C209" i="10" s="1"/>
  <c r="C210" i="10" s="1"/>
  <c r="C211" i="10" s="1"/>
  <c r="C212" i="10" s="1"/>
  <c r="H8" i="8" l="1"/>
  <c r="H9" i="8" s="1"/>
  <c r="B24" i="4"/>
  <c r="C13" i="8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155" i="8" s="1"/>
  <c r="C156" i="8" s="1"/>
  <c r="C157" i="8" s="1"/>
  <c r="C158" i="8" s="1"/>
  <c r="C159" i="8" s="1"/>
  <c r="C160" i="8" s="1"/>
  <c r="C161" i="8" s="1"/>
  <c r="C162" i="8" s="1"/>
  <c r="C163" i="8" s="1"/>
  <c r="C164" i="8" s="1"/>
  <c r="C165" i="8" s="1"/>
  <c r="C166" i="8" s="1"/>
  <c r="C167" i="8" s="1"/>
  <c r="C168" i="8" s="1"/>
  <c r="C169" i="8" s="1"/>
  <c r="C170" i="8" s="1"/>
  <c r="C171" i="8" s="1"/>
  <c r="C172" i="8" s="1"/>
  <c r="C173" i="8" s="1"/>
  <c r="C174" i="8" s="1"/>
  <c r="C175" i="8" s="1"/>
  <c r="C176" i="8" s="1"/>
  <c r="C177" i="8" s="1"/>
  <c r="C178" i="8" s="1"/>
  <c r="C179" i="8" s="1"/>
  <c r="C180" i="8" s="1"/>
  <c r="C181" i="8" s="1"/>
  <c r="C182" i="8" s="1"/>
  <c r="C183" i="8" s="1"/>
  <c r="C184" i="8" s="1"/>
  <c r="C185" i="8" s="1"/>
  <c r="C186" i="8" s="1"/>
  <c r="C187" i="8" s="1"/>
  <c r="C188" i="8" s="1"/>
  <c r="C189" i="8" s="1"/>
  <c r="C190" i="8" s="1"/>
  <c r="C191" i="8" s="1"/>
  <c r="C192" i="8" s="1"/>
  <c r="C193" i="8" s="1"/>
  <c r="C194" i="8" s="1"/>
  <c r="C195" i="8" s="1"/>
  <c r="C196" i="8" s="1"/>
  <c r="C197" i="8" s="1"/>
  <c r="C198" i="8" s="1"/>
  <c r="C199" i="8" s="1"/>
  <c r="C200" i="8" s="1"/>
  <c r="C201" i="8" s="1"/>
  <c r="C202" i="8" s="1"/>
  <c r="C203" i="8" s="1"/>
  <c r="C204" i="8" s="1"/>
  <c r="C205" i="8" s="1"/>
  <c r="C206" i="8" s="1"/>
  <c r="C207" i="8" s="1"/>
  <c r="C208" i="8" s="1"/>
  <c r="C209" i="8" s="1"/>
  <c r="C210" i="8" s="1"/>
  <c r="C211" i="8" s="1"/>
  <c r="C212" i="8" s="1"/>
  <c r="H9" i="10"/>
  <c r="G24" i="4"/>
  <c r="B9" i="8"/>
  <c r="B9" i="10"/>
  <c r="B26" i="4" l="1"/>
  <c r="B25" i="4" s="1"/>
  <c r="L30" i="4"/>
  <c r="G26" i="4"/>
  <c r="M32" i="4" s="1"/>
  <c r="M30" i="4"/>
  <c r="D24" i="4"/>
  <c r="G25" i="4" l="1"/>
  <c r="M31" i="4" s="1"/>
  <c r="L32" i="4"/>
  <c r="D26" i="4"/>
  <c r="L31" i="4"/>
  <c r="D2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André Groen</author>
  </authors>
  <commentList>
    <comment ref="B4" authorId="0" shapeId="0" xr:uid="{3931E8EA-9E00-4FEE-8EA3-05EA639CDDBC}">
      <text>
        <r>
          <rPr>
            <b/>
            <sz val="9"/>
            <color indexed="81"/>
            <rFont val="Tahoma"/>
            <charset val="1"/>
          </rPr>
          <t>André Groen:</t>
        </r>
        <r>
          <rPr>
            <sz val="9"/>
            <color indexed="81"/>
            <rFont val="Tahoma"/>
            <charset val="1"/>
          </rPr>
          <t xml:space="preserve">
vul hier in of de gehele week opnames kunnen zijn of bijvoorbeeld 5 doordeweeksedagen</t>
        </r>
      </text>
    </comment>
    <comment ref="G4" authorId="0" shapeId="0" xr:uid="{EE4F7290-935B-49A6-8977-7D21BF911A2E}">
      <text>
        <r>
          <rPr>
            <b/>
            <sz val="9"/>
            <color indexed="81"/>
            <rFont val="Tahoma"/>
            <charset val="1"/>
          </rPr>
          <t>André Groen:</t>
        </r>
        <r>
          <rPr>
            <sz val="9"/>
            <color indexed="81"/>
            <rFont val="Tahoma"/>
            <charset val="1"/>
          </rPr>
          <t xml:space="preserve">
vul hier in of de gehele week opnames kunnen zijn of bijvoorbeeld 5 doordeweeksedagen</t>
        </r>
      </text>
    </comment>
  </commentList>
</comments>
</file>

<file path=xl/sharedStrings.xml><?xml version="1.0" encoding="utf-8"?>
<sst xmlns="http://schemas.openxmlformats.org/spreadsheetml/2006/main" count="113" uniqueCount="69">
  <si>
    <t>Datum</t>
  </si>
  <si>
    <t>Dagdienst</t>
  </si>
  <si>
    <t>Avonddienst</t>
  </si>
  <si>
    <t>Nachtdienst</t>
  </si>
  <si>
    <t>Overig</t>
  </si>
  <si>
    <t>Patientgroep</t>
  </si>
  <si>
    <t>Aantal</t>
  </si>
  <si>
    <t>Warme bedtijd</t>
  </si>
  <si>
    <t>Totaal</t>
  </si>
  <si>
    <t>Aantal bedden</t>
  </si>
  <si>
    <t>Leverbetrouwbaarheid</t>
  </si>
  <si>
    <t>Aantal IC-bedden (c)</t>
  </si>
  <si>
    <t>Aantal bedden (c)</t>
  </si>
  <si>
    <t>Instroom per dag (lambda)</t>
  </si>
  <si>
    <t>Gemiddelde ligduur in dagen(1/mu)</t>
  </si>
  <si>
    <t>Load (lambda/c*mu)</t>
  </si>
  <si>
    <t>Schalingsconstante</t>
  </si>
  <si>
    <t>Blokkeringskans</t>
  </si>
  <si>
    <t>1 op de x patienten geweigerd</t>
  </si>
  <si>
    <t>k</t>
  </si>
  <si>
    <t>P(k)</t>
  </si>
  <si>
    <t>P(K&lt;=k)</t>
  </si>
  <si>
    <t>k!</t>
  </si>
  <si>
    <t>1/k!</t>
  </si>
  <si>
    <t>(labda/mu)^k</t>
  </si>
  <si>
    <t>1/k!*(labda/mu)^k</t>
  </si>
  <si>
    <t>Som(1/k!*(labda/mu)^k)</t>
  </si>
  <si>
    <t>Geweigerde patiënten</t>
  </si>
  <si>
    <t>Verschil</t>
  </si>
  <si>
    <t>operationele bedden</t>
  </si>
  <si>
    <t>Benuttingspercentage</t>
  </si>
  <si>
    <t>Opnamedagen per week</t>
  </si>
  <si>
    <t>Toekomstig aantal</t>
  </si>
  <si>
    <t>Opnames</t>
  </si>
  <si>
    <t>Tot wbt</t>
  </si>
  <si>
    <t>Huidig aantal</t>
  </si>
  <si>
    <t>Uitkomsten</t>
  </si>
  <si>
    <t>Instructies</t>
  </si>
  <si>
    <t>Scenario's benodigd aantal bedden</t>
  </si>
  <si>
    <t>Acuut</t>
  </si>
  <si>
    <t>Electief</t>
  </si>
  <si>
    <t>Met dank aan Nicky Kortbeek</t>
  </si>
  <si>
    <r>
      <t xml:space="preserve">André </t>
    </r>
    <r>
      <rPr>
        <b/>
        <sz val="24"/>
        <color rgb="FF84C441"/>
        <rFont val="Corbel"/>
        <family val="2"/>
      </rPr>
      <t>Groen</t>
    </r>
    <r>
      <rPr>
        <b/>
        <sz val="24"/>
        <color theme="1"/>
        <rFont val="Corbel"/>
        <family val="2"/>
      </rPr>
      <t xml:space="preserve"> Advies</t>
    </r>
  </si>
  <si>
    <t>Instructie</t>
  </si>
  <si>
    <t>grip op primaire processen</t>
  </si>
  <si>
    <t>06 12 4646 92</t>
  </si>
  <si>
    <t>andre@andregroenadvies.nl</t>
  </si>
  <si>
    <t>Delen en gebruik</t>
  </si>
  <si>
    <t xml:space="preserve">Delen van informatie en kennis helpt. Als kleine tegenprestatie hoor ik graag terug wat de  </t>
  </si>
  <si>
    <t>ervaringen zijn. Een bronvermelding bij de rapportages wordt gewaardeerd.</t>
  </si>
  <si>
    <t>Stap 1</t>
  </si>
  <si>
    <t>Stap 2</t>
  </si>
  <si>
    <t>Legenda</t>
  </si>
  <si>
    <t>Invoercel</t>
  </si>
  <si>
    <t>Uitvoercel met formule</t>
  </si>
  <si>
    <t>Controleer de uitkomsten en succes met het vervolg!</t>
  </si>
  <si>
    <t>Dit bestand bevat een verborgen rekenblad</t>
  </si>
  <si>
    <t>Dit bestand helpt bij het bepalen van scenario's voor aantal bedden, bedbezetting en weigerkans van patiënten</t>
  </si>
  <si>
    <t>ScenariosBedden</t>
  </si>
  <si>
    <t>Verzamel voor de betreffende afdeling de netto ligduur (warme bedtijd), het aantal opnames en het aantal bedden</t>
  </si>
  <si>
    <t>Vul de gegevens in de linkerkant in</t>
  </si>
  <si>
    <t>Huidige situatie</t>
  </si>
  <si>
    <t>Toekomstige situatie</t>
  </si>
  <si>
    <t xml:space="preserve">Vul in de rechterkant mogelijke scenario's in. </t>
  </si>
  <si>
    <t>AFDELINGNAAM</t>
  </si>
  <si>
    <t>Weigeringen</t>
  </si>
  <si>
    <t>Toekomst</t>
  </si>
  <si>
    <t>Huidig</t>
  </si>
  <si>
    <t>Voor grafieken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</si>
</sst>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00"/>
    <numFmt numFmtId="165" formatCode="0.00000000000"/>
    <numFmt numFmtId="166" formatCode="0.00000"/>
    <numFmt numFmtId="167" formatCode="0.0000000000"/>
    <numFmt numFmtId="168" formatCode="_ * #,##0_ ;_ * \-#,##0_ ;_ * &quot;-&quot;??_ ;_ @_ "/>
  </numFmts>
  <fonts count="20" x14ac:knownFonts="1">
    <font>
      <sz val="11"/>
      <color theme="1"/>
      <name val="Corbel"/>
      <family val="2"/>
      <scheme val="minor"/>
    </font>
    <font>
      <u/>
      <sz val="11"/>
      <color theme="10"/>
      <name val="Corbe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1"/>
      <color theme="1"/>
      <name val="Corbel"/>
      <family val="2"/>
      <scheme val="minor"/>
    </font>
    <font>
      <b/>
      <sz val="15"/>
      <color theme="3"/>
      <name val="Corbel"/>
      <family val="2"/>
      <scheme val="minor"/>
    </font>
    <font>
      <sz val="11"/>
      <color rgb="FF3F3F76"/>
      <name val="Corbel"/>
      <family val="2"/>
      <scheme val="minor"/>
    </font>
    <font>
      <sz val="11"/>
      <color theme="1"/>
      <name val="Corbel"/>
      <family val="2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rgb="FF3F3F3F"/>
      <name val="Corbel"/>
      <family val="2"/>
      <scheme val="minor"/>
    </font>
    <font>
      <sz val="9"/>
      <color indexed="81"/>
      <name val="Tahoma"/>
      <charset val="1"/>
    </font>
    <font>
      <b/>
      <sz val="24"/>
      <color theme="1"/>
      <name val="Corbel"/>
      <family val="2"/>
    </font>
    <font>
      <b/>
      <sz val="24"/>
      <color rgb="FF84C441"/>
      <name val="Corbel"/>
      <family val="2"/>
    </font>
    <font>
      <i/>
      <sz val="12"/>
      <color rgb="FF333333"/>
      <name val="Corbel"/>
      <family val="2"/>
    </font>
    <font>
      <sz val="12"/>
      <color theme="1"/>
      <name val="Corbel"/>
      <family val="2"/>
    </font>
    <font>
      <b/>
      <sz val="9"/>
      <color indexed="81"/>
      <name val="Tahoma"/>
      <charset val="1"/>
    </font>
    <font>
      <sz val="11"/>
      <color theme="6" tint="0.39997558519241921"/>
      <name val="Corbe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6" borderId="3" applyNumberFormat="0" applyAlignment="0" applyProtection="0"/>
    <xf numFmtId="0" fontId="9" fillId="0" borderId="4" applyNumberFormat="0" applyFill="0" applyAlignment="0" applyProtection="0"/>
    <xf numFmtId="43" fontId="11" fillId="0" borderId="0" applyFont="0" applyFill="0" applyBorder="0" applyAlignment="0" applyProtection="0"/>
    <xf numFmtId="0" fontId="12" fillId="7" borderId="5" applyNumberFormat="0" applyAlignment="0" applyProtection="0"/>
    <xf numFmtId="0" fontId="11" fillId="8" borderId="0" applyNumberFormat="0" applyBorder="0" applyAlignment="0" applyProtection="0"/>
  </cellStyleXfs>
  <cellXfs count="42">
    <xf numFmtId="0" fontId="0" fillId="0" borderId="0" xfId="0"/>
    <xf numFmtId="14" fontId="0" fillId="0" borderId="0" xfId="0" applyNumberFormat="1"/>
    <xf numFmtId="0" fontId="1" fillId="0" borderId="0" xfId="1"/>
    <xf numFmtId="9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2" fillId="2" borderId="1" xfId="0" applyFont="1" applyFill="1" applyBorder="1"/>
    <xf numFmtId="0" fontId="3" fillId="3" borderId="1" xfId="0" applyFont="1" applyFill="1" applyBorder="1"/>
    <xf numFmtId="164" fontId="3" fillId="4" borderId="1" xfId="0" applyNumberFormat="1" applyFont="1" applyFill="1" applyBorder="1"/>
    <xf numFmtId="0" fontId="3" fillId="4" borderId="1" xfId="0" applyFont="1" applyFill="1" applyBorder="1"/>
    <xf numFmtId="166" fontId="4" fillId="4" borderId="1" xfId="0" applyNumberFormat="1" applyFont="1" applyFill="1" applyBorder="1"/>
    <xf numFmtId="1" fontId="3" fillId="4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165" fontId="3" fillId="4" borderId="1" xfId="0" applyNumberFormat="1" applyFont="1" applyFill="1" applyBorder="1"/>
    <xf numFmtId="167" fontId="3" fillId="4" borderId="1" xfId="0" applyNumberFormat="1" applyFont="1" applyFill="1" applyBorder="1"/>
    <xf numFmtId="0" fontId="3" fillId="5" borderId="1" xfId="0" applyFont="1" applyFill="1" applyBorder="1"/>
    <xf numFmtId="0" fontId="8" fillId="0" borderId="0" xfId="0" applyFont="1"/>
    <xf numFmtId="0" fontId="7" fillId="6" borderId="3" xfId="3"/>
    <xf numFmtId="0" fontId="9" fillId="0" borderId="4" xfId="4"/>
    <xf numFmtId="0" fontId="6" fillId="0" borderId="2" xfId="2"/>
    <xf numFmtId="3" fontId="0" fillId="0" borderId="0" xfId="0" applyNumberFormat="1"/>
    <xf numFmtId="0" fontId="14" fillId="0" borderId="0" xfId="0" applyFont="1" applyAlignment="1">
      <alignment horizontal="left" indent="10"/>
    </xf>
    <xf numFmtId="0" fontId="15" fillId="0" borderId="0" xfId="2" applyFont="1" applyBorder="1" applyAlignment="1">
      <alignment horizontal="right"/>
    </xf>
    <xf numFmtId="0" fontId="16" fillId="0" borderId="0" xfId="0" applyFont="1" applyAlignment="1">
      <alignment horizontal="left" vertical="center" indent="10"/>
    </xf>
    <xf numFmtId="0" fontId="17" fillId="0" borderId="0" xfId="0" applyFont="1"/>
    <xf numFmtId="0" fontId="9" fillId="9" borderId="4" xfId="4" applyFill="1"/>
    <xf numFmtId="0" fontId="0" fillId="9" borderId="0" xfId="7" applyFont="1" applyFill="1"/>
    <xf numFmtId="0" fontId="11" fillId="9" borderId="0" xfId="7" applyFill="1"/>
    <xf numFmtId="0" fontId="0" fillId="9" borderId="0" xfId="0" applyFill="1"/>
    <xf numFmtId="0" fontId="10" fillId="9" borderId="0" xfId="0" applyFont="1" applyFill="1"/>
    <xf numFmtId="0" fontId="5" fillId="9" borderId="0" xfId="0" applyFont="1" applyFill="1"/>
    <xf numFmtId="0" fontId="1" fillId="9" borderId="0" xfId="1" applyFill="1"/>
    <xf numFmtId="0" fontId="1" fillId="9" borderId="0" xfId="1" quotePrefix="1" applyFill="1"/>
    <xf numFmtId="0" fontId="12" fillId="7" borderId="5" xfId="6"/>
    <xf numFmtId="168" fontId="0" fillId="0" borderId="0" xfId="5" applyNumberFormat="1" applyFont="1"/>
    <xf numFmtId="2" fontId="0" fillId="0" borderId="0" xfId="0" applyNumberFormat="1"/>
    <xf numFmtId="0" fontId="0" fillId="0" borderId="6" xfId="0" applyBorder="1"/>
    <xf numFmtId="0" fontId="19" fillId="0" borderId="0" xfId="0" applyFont="1"/>
    <xf numFmtId="9" fontId="19" fillId="0" borderId="0" xfId="0" applyNumberFormat="1" applyFont="1"/>
  </cellXfs>
  <cellStyles count="8">
    <cellStyle name="20% - Accent6" xfId="7" builtinId="50"/>
    <cellStyle name="Hyperlink" xfId="1" builtinId="8"/>
    <cellStyle name="Invoer" xfId="3" builtinId="20"/>
    <cellStyle name="Komma" xfId="5" builtinId="3"/>
    <cellStyle name="Kop 1" xfId="2" builtinId="16"/>
    <cellStyle name="Kop 3" xfId="4" builtinId="18"/>
    <cellStyle name="Standaard" xfId="0" builtinId="0"/>
    <cellStyle name="Uitvoer" xfId="6" builtinId="21"/>
  </cellStyles>
  <dxfs count="11">
    <dxf>
      <numFmt numFmtId="19" formatCode="d/m/yyyy"/>
    </dxf>
    <dxf>
      <numFmt numFmtId="3" formatCode="#,##0"/>
    </dxf>
    <dxf>
      <numFmt numFmtId="3" formatCode="#,##0"/>
    </dxf>
    <dxf>
      <numFmt numFmtId="169" formatCode="0.0"/>
    </dxf>
    <dxf>
      <numFmt numFmtId="2" formatCode="0.00"/>
    </dxf>
    <dxf>
      <numFmt numFmtId="0" formatCode="General"/>
    </dxf>
    <dxf>
      <numFmt numFmtId="3" formatCode="#,##0"/>
    </dxf>
    <dxf>
      <numFmt numFmtId="3" formatCode="#,##0"/>
    </dxf>
    <dxf>
      <numFmt numFmtId="169" formatCode="0.0"/>
    </dxf>
    <dxf>
      <numFmt numFmtId="2" formatCode="0.0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39456003074603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6.848247348693931E-2"/>
          <c:y val="0.17149425287356321"/>
          <c:w val="0.86303505302612138"/>
          <c:h val="0.59814571454430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ScenariosBedden!$K$32</c:f>
              <c:strCache>
                <c:ptCount val="1"/>
                <c:pt idx="0">
                  <c:v>Weigeringen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ScenariosBedden!$L$29:$M$29</c:f>
              <c:strCache>
                <c:ptCount val="2"/>
                <c:pt idx="0">
                  <c:v>Huidig</c:v>
                </c:pt>
                <c:pt idx="1">
                  <c:v>Toekomst</c:v>
                </c:pt>
              </c:strCache>
            </c:strRef>
          </c:cat>
          <c:val>
            <c:numRef>
              <c:f>ScenariosBedden!$L$32:$M$32</c:f>
              <c:numCache>
                <c:formatCode>General</c:formatCode>
                <c:ptCount val="2"/>
                <c:pt idx="0">
                  <c:v>40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4-49D7-9CB1-CF9D3BFBC6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89034495"/>
        <c:axId val="1289664767"/>
      </c:barChart>
      <c:catAx>
        <c:axId val="1289034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289664767"/>
        <c:crosses val="autoZero"/>
        <c:auto val="1"/>
        <c:lblAlgn val="ctr"/>
        <c:lblOffset val="100"/>
        <c:noMultiLvlLbl val="0"/>
      </c:catAx>
      <c:valAx>
        <c:axId val="1289664767"/>
        <c:scaling>
          <c:orientation val="minMax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1289034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39456003074603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6.848247348693931E-2"/>
          <c:y val="0.17149425287356321"/>
          <c:w val="0.86303505302612138"/>
          <c:h val="0.59814571454430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ScenariosBedden!$K$31</c:f>
              <c:strCache>
                <c:ptCount val="1"/>
                <c:pt idx="0">
                  <c:v>Benuttingspercentage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ScenariosBedden!$L$29:$M$29</c:f>
              <c:strCache>
                <c:ptCount val="2"/>
                <c:pt idx="0">
                  <c:v>Huidig</c:v>
                </c:pt>
                <c:pt idx="1">
                  <c:v>Toekomst</c:v>
                </c:pt>
              </c:strCache>
            </c:strRef>
          </c:cat>
          <c:val>
            <c:numRef>
              <c:f>ScenariosBedden!$L$31:$M$31</c:f>
              <c:numCache>
                <c:formatCode>0%</c:formatCode>
                <c:ptCount val="2"/>
                <c:pt idx="0">
                  <c:v>0.68685747812555797</c:v>
                </c:pt>
                <c:pt idx="1">
                  <c:v>0.73131588943695769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F-4573-B2F0-A627CF6907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89034495"/>
        <c:axId val="1289664767"/>
      </c:barChart>
      <c:catAx>
        <c:axId val="1289034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289664767"/>
        <c:crosses val="autoZero"/>
        <c:auto val="1"/>
        <c:lblAlgn val="ctr"/>
        <c:lblOffset val="100"/>
        <c:noMultiLvlLbl val="0"/>
      </c:catAx>
      <c:valAx>
        <c:axId val="1289664767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1289034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39456003074603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6.848247348693931E-2"/>
          <c:y val="0.17149425287356321"/>
          <c:w val="0.86303505302612138"/>
          <c:h val="0.59814571454430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ScenariosBedden!$K$30</c:f>
              <c:strCache>
                <c:ptCount val="1"/>
                <c:pt idx="0">
                  <c:v>Leverbetrouwbaarheid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ScenariosBedden!$L$29:$M$29</c:f>
              <c:strCache>
                <c:ptCount val="2"/>
                <c:pt idx="0">
                  <c:v>Huidig</c:v>
                </c:pt>
                <c:pt idx="1">
                  <c:v>Toekomst</c:v>
                </c:pt>
              </c:strCache>
            </c:strRef>
          </c:cat>
          <c:val>
            <c:numRef>
              <c:f>ScenariosBedden!$L$30:$M$30</c:f>
              <c:numCache>
                <c:formatCode>0%</c:formatCode>
                <c:ptCount val="2"/>
                <c:pt idx="0">
                  <c:v>0.97732775280747985</c:v>
                </c:pt>
                <c:pt idx="1">
                  <c:v>0.95368022143361741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7-4B6F-9F8F-6EFC7A8E37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89034495"/>
        <c:axId val="1289664767"/>
      </c:barChart>
      <c:catAx>
        <c:axId val="1289034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289664767"/>
        <c:crosses val="autoZero"/>
        <c:auto val="1"/>
        <c:lblAlgn val="ctr"/>
        <c:lblOffset val="100"/>
        <c:noMultiLvlLbl val="0"/>
      </c:catAx>
      <c:valAx>
        <c:axId val="1289664767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1289034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640800</xdr:colOff>
      <xdr:row>2</xdr:row>
      <xdr:rowOff>47925</xdr:rowOff>
    </xdr:to>
    <xdr:pic>
      <xdr:nvPicPr>
        <xdr:cNvPr id="2" name="Afbeelding 1" descr="andre groen advies">
          <a:extLst>
            <a:ext uri="{FF2B5EF4-FFF2-40B4-BE49-F238E27FC236}">
              <a16:creationId xmlns:a16="http://schemas.microsoft.com/office/drawing/2014/main" id="{93FD606C-F205-4CA7-B7C1-B93FDE31A83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8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124755</xdr:colOff>
      <xdr:row>25</xdr:row>
      <xdr:rowOff>174625</xdr:rowOff>
    </xdr:from>
    <xdr:to>
      <xdr:col>6</xdr:col>
      <xdr:colOff>550486</xdr:colOff>
      <xdr:row>34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589156A5-1226-4E7C-A5C9-F16EA0E34B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1113347</xdr:colOff>
      <xdr:row>25</xdr:row>
      <xdr:rowOff>174625</xdr:rowOff>
    </xdr:from>
    <xdr:to>
      <xdr:col>5</xdr:col>
      <xdr:colOff>137286</xdr:colOff>
      <xdr:row>34</xdr:row>
      <xdr:rowOff>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B7236B07-F79D-4393-B22B-A32E1AD86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1464694</xdr:colOff>
      <xdr:row>25</xdr:row>
      <xdr:rowOff>174625</xdr:rowOff>
    </xdr:from>
    <xdr:to>
      <xdr:col>2</xdr:col>
      <xdr:colOff>1108656</xdr:colOff>
      <xdr:row>34</xdr:row>
      <xdr:rowOff>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37FC7639-E0DA-44D9-90F9-49DC80AF5D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lexibeleCapacite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&#233;\CloudStation\Klanten\WKZ\IC\Scenarios\DoorrekeningBasisRoosterScen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mvangFlexibeleSch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FlexibeleCap"/>
      <sheetName val="Productie"/>
      <sheetName val="Rekensheet"/>
      <sheetName val="Huidig rooster"/>
    </sheetNames>
    <sheetDataSet>
      <sheetData sheetId="0"/>
      <sheetData sheetId="1">
        <row r="11">
          <cell r="B11">
            <v>24</v>
          </cell>
        </row>
        <row r="12">
          <cell r="B12">
            <v>0.5</v>
          </cell>
        </row>
        <row r="17">
          <cell r="C17" t="str">
            <v>Nee</v>
          </cell>
        </row>
        <row r="18">
          <cell r="C18" t="str">
            <v>Ja</v>
          </cell>
        </row>
        <row r="19">
          <cell r="C19" t="str">
            <v>Ja</v>
          </cell>
        </row>
        <row r="20">
          <cell r="C20" t="str">
            <v>Nee</v>
          </cell>
        </row>
      </sheetData>
      <sheetData sheetId="2"/>
      <sheetData sheetId="3"/>
      <sheetData sheetId="4">
        <row r="3">
          <cell r="B3">
            <v>52</v>
          </cell>
        </row>
        <row r="4">
          <cell r="B4">
            <v>1520</v>
          </cell>
          <cell r="I4">
            <v>1.368421052631579</v>
          </cell>
          <cell r="J4">
            <v>1.368421052631579</v>
          </cell>
          <cell r="K4">
            <v>1.4539473684210527</v>
          </cell>
          <cell r="L4">
            <v>0.54736842105263162</v>
          </cell>
          <cell r="M4">
            <v>0.54736842105263162</v>
          </cell>
          <cell r="N4">
            <v>0.58157894736842108</v>
          </cell>
        </row>
        <row r="5">
          <cell r="B5">
            <v>8</v>
          </cell>
        </row>
        <row r="6">
          <cell r="B6">
            <v>8</v>
          </cell>
        </row>
        <row r="7">
          <cell r="B7">
            <v>8.5</v>
          </cell>
        </row>
        <row r="15">
          <cell r="B15">
            <v>8</v>
          </cell>
          <cell r="C15">
            <v>6</v>
          </cell>
          <cell r="D15">
            <v>5</v>
          </cell>
          <cell r="E15">
            <v>5</v>
          </cell>
          <cell r="G15">
            <v>3</v>
          </cell>
        </row>
        <row r="20">
          <cell r="B20">
            <v>0.33631108775617446</v>
          </cell>
          <cell r="C20">
            <v>0.25223331581713088</v>
          </cell>
          <cell r="D20">
            <v>0.22333158171308462</v>
          </cell>
          <cell r="H20">
            <v>0.18812401471361012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nnames"/>
      <sheetName val="Algemeen"/>
      <sheetName val="UnitMCHC"/>
      <sheetName val="UnitIC"/>
      <sheetName val="FTE_Tuss"/>
    </sheetNames>
    <sheetDataSet>
      <sheetData sheetId="0">
        <row r="13">
          <cell r="K13">
            <v>8</v>
          </cell>
        </row>
      </sheetData>
      <sheetData sheetId="1">
        <row r="7">
          <cell r="A7">
            <v>52</v>
          </cell>
        </row>
        <row r="8">
          <cell r="A8">
            <v>0</v>
          </cell>
        </row>
        <row r="17">
          <cell r="N17">
            <v>8</v>
          </cell>
        </row>
        <row r="18">
          <cell r="N18">
            <v>8</v>
          </cell>
        </row>
        <row r="19">
          <cell r="N19">
            <v>9</v>
          </cell>
        </row>
      </sheetData>
      <sheetData sheetId="2"/>
      <sheetData sheetId="3">
        <row r="5">
          <cell r="B5" t="str">
            <v>IC vpk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Bepalend"/>
      <sheetName val="Rapport"/>
      <sheetName val="Timing"/>
      <sheetName val="Detailrapporten"/>
      <sheetName val="Data"/>
      <sheetName val="Rekenblad"/>
    </sheetNames>
    <sheetDataSet>
      <sheetData sheetId="0"/>
      <sheetData sheetId="1" refreshError="1"/>
      <sheetData sheetId="2">
        <row r="13">
          <cell r="B13">
            <v>203</v>
          </cell>
        </row>
        <row r="46">
          <cell r="A46">
            <v>36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BeddenHuidig" displayName="BeddenHuidig" ref="A6:D20" totalsRowCount="1">
  <autoFilter ref="A6:D19" xr:uid="{00000000-0009-0000-0100-000003000000}"/>
  <tableColumns count="4">
    <tableColumn id="1" xr3:uid="{00000000-0010-0000-0400-000001000000}" name="Patientgroep" totalsRowLabel="Totaal"/>
    <tableColumn id="2" xr3:uid="{00000000-0010-0000-0400-000002000000}" name="Aantal" totalsRowFunction="sum" dataDxfId="10">
      <calculatedColumnFormula>1738</calculatedColumnFormula>
    </tableColumn>
    <tableColumn id="3" xr3:uid="{00000000-0010-0000-0400-000003000000}" name="Warme bedtijd" totalsRowFunction="custom" dataDxfId="9" totalsRowDxfId="8">
      <totalsRowFormula>BeddenHuidig[[#Totals],[Tot wbt]]/BeddenHuidig[[#Totals],[Aantal]]</totalsRowFormula>
    </tableColumn>
    <tableColumn id="4" xr3:uid="{00000000-0010-0000-0400-000004000000}" name="Tot wbt" totalsRowFunction="sum" dataDxfId="7" totalsRowDxfId="6">
      <calculatedColumnFormula>BeddenHuidig[[#This Row],[Aantal]]*BeddenHuidig[[#This Row],[Warme bedtijd]]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oekomst" displayName="Toekomst" ref="F6:I20" totalsRowCount="1">
  <autoFilter ref="F6:I19" xr:uid="{00000000-0009-0000-0100-000009000000}"/>
  <tableColumns count="4">
    <tableColumn id="1" xr3:uid="{00000000-0010-0000-0500-000001000000}" name="Patientgroep" totalsRowLabel="Totaal"/>
    <tableColumn id="2" xr3:uid="{00000000-0010-0000-0500-000002000000}" name="Opnames" totalsRowFunction="sum" dataDxfId="5">
      <calculatedColumnFormula>1738</calculatedColumnFormula>
    </tableColumn>
    <tableColumn id="3" xr3:uid="{00000000-0010-0000-0500-000003000000}" name="Warme bedtijd" totalsRowFunction="custom" dataDxfId="4" totalsRowDxfId="3">
      <totalsRowFormula>Toekomst[[#Totals],[Tot wbt]]/Toekomst[[#Totals],[Opnames]]</totalsRowFormula>
    </tableColumn>
    <tableColumn id="4" xr3:uid="{00000000-0010-0000-0500-000004000000}" name="Tot wbt" totalsRowFunction="sum" dataDxfId="2" totalsRowDxfId="1">
      <calculatedColumnFormula>Toekomst[[#This Row],[Opnames]]*Toekomst[[#This Row],[Warme bedtijd]]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Tabel2" displayName="Tabel2" ref="A1:E366" totalsRowShown="0">
  <autoFilter ref="A1:E366" xr:uid="{00000000-0009-0000-0100-000002000000}"/>
  <tableColumns count="5">
    <tableColumn id="1" xr3:uid="{00000000-0010-0000-0700-000001000000}" name="Datum" dataDxfId="0"/>
    <tableColumn id="2" xr3:uid="{00000000-0010-0000-0700-000002000000}" name="Dagdienst"/>
    <tableColumn id="3" xr3:uid="{00000000-0010-0000-0700-000003000000}" name="Avonddienst"/>
    <tableColumn id="4" xr3:uid="{00000000-0010-0000-0700-000004000000}" name="Nachtdienst"/>
    <tableColumn id="5" xr3:uid="{00000000-0010-0000-0700-000005000000}" name="Overig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AndreGroenAdvies">
  <a:themeElements>
    <a:clrScheme name="AndreGroenAdvies">
      <a:dk1>
        <a:sysClr val="windowText" lastClr="000000"/>
      </a:dk1>
      <a:lt1>
        <a:sysClr val="window" lastClr="FFFFFF"/>
      </a:lt1>
      <a:dk2>
        <a:srgbClr val="323F4F"/>
      </a:dk2>
      <a:lt2>
        <a:srgbClr val="D8D8D8"/>
      </a:lt2>
      <a:accent1>
        <a:srgbClr val="84C441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FFFF00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ndreGroenAdvies" id="{2F040AA5-5394-43AF-B62B-86A5E56A3D1A}" vid="{45A1EDA4-FC78-4A5D-A1CC-A48D9F42EE7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re@andregroenadvies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AC80F-52D8-4FB9-A2B2-D5BF618A44CF}">
  <sheetPr>
    <pageSetUpPr fitToPage="1"/>
  </sheetPr>
  <dimension ref="A1:I49"/>
  <sheetViews>
    <sheetView showGridLines="0" tabSelected="1" zoomScaleNormal="100" workbookViewId="0"/>
  </sheetViews>
  <sheetFormatPr defaultRowHeight="15" x14ac:dyDescent="0.25"/>
  <cols>
    <col min="5" max="5" width="19.25" customWidth="1"/>
  </cols>
  <sheetData>
    <row r="1" spans="1:9" ht="31.5" x14ac:dyDescent="0.5">
      <c r="A1" s="24" t="s">
        <v>42</v>
      </c>
      <c r="B1" s="19"/>
      <c r="C1" s="19"/>
      <c r="D1" s="19"/>
      <c r="I1" s="25" t="s">
        <v>43</v>
      </c>
    </row>
    <row r="2" spans="1:9" ht="15.75" x14ac:dyDescent="0.25">
      <c r="A2" s="26" t="s">
        <v>44</v>
      </c>
      <c r="B2" s="27"/>
      <c r="C2" s="27"/>
      <c r="D2" s="27"/>
      <c r="E2" s="27"/>
      <c r="F2" s="19" t="s">
        <v>45</v>
      </c>
    </row>
    <row r="3" spans="1:9" x14ac:dyDescent="0.25">
      <c r="A3" s="19"/>
      <c r="C3" s="19"/>
      <c r="D3" s="19"/>
      <c r="E3" s="19"/>
      <c r="F3" s="2" t="s">
        <v>46</v>
      </c>
    </row>
    <row r="4" spans="1:9" ht="15.75" thickBot="1" x14ac:dyDescent="0.3">
      <c r="A4" s="28" t="s">
        <v>47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29" t="s">
        <v>48</v>
      </c>
      <c r="B5" s="30"/>
      <c r="C5" s="30"/>
      <c r="D5" s="30"/>
      <c r="E5" s="30"/>
      <c r="F5" s="30"/>
      <c r="G5" s="30"/>
      <c r="H5" s="30"/>
      <c r="I5" s="30"/>
    </row>
    <row r="6" spans="1:9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</row>
    <row r="7" spans="1:9" x14ac:dyDescent="0.25">
      <c r="A7" s="31"/>
      <c r="B7" s="31"/>
      <c r="C7" s="31"/>
      <c r="D7" s="31"/>
      <c r="E7" s="31"/>
      <c r="F7" s="31"/>
      <c r="G7" s="31"/>
      <c r="H7" s="31"/>
      <c r="I7" s="31"/>
    </row>
    <row r="8" spans="1:9" ht="15.75" thickBot="1" x14ac:dyDescent="0.3">
      <c r="A8" s="28" t="s">
        <v>37</v>
      </c>
      <c r="B8" s="28"/>
      <c r="C8" s="28"/>
      <c r="D8" s="28"/>
      <c r="E8" s="28"/>
      <c r="F8" s="28"/>
      <c r="G8" s="28"/>
      <c r="H8" s="28"/>
      <c r="I8" s="28"/>
    </row>
    <row r="9" spans="1:9" x14ac:dyDescent="0.25">
      <c r="A9" s="29" t="s">
        <v>57</v>
      </c>
      <c r="B9" s="30"/>
      <c r="C9" s="30"/>
      <c r="D9" s="30"/>
      <c r="E9" s="30"/>
      <c r="F9" s="30"/>
      <c r="G9" s="30"/>
      <c r="H9" s="30"/>
      <c r="I9" s="30"/>
    </row>
    <row r="10" spans="1:9" x14ac:dyDescent="0.25">
      <c r="A10" s="29"/>
      <c r="B10" s="30"/>
      <c r="C10" s="30"/>
      <c r="D10" s="30"/>
      <c r="E10" s="30"/>
      <c r="F10" s="30"/>
      <c r="G10" s="30"/>
      <c r="H10" s="30"/>
      <c r="I10" s="30"/>
    </row>
    <row r="11" spans="1:9" x14ac:dyDescent="0.25">
      <c r="A11" s="32" t="s">
        <v>50</v>
      </c>
      <c r="B11" s="31"/>
      <c r="C11" s="31"/>
      <c r="D11" s="31"/>
      <c r="E11" s="31"/>
      <c r="F11" s="31"/>
      <c r="G11" s="31"/>
      <c r="H11" s="31"/>
      <c r="I11" s="31"/>
    </row>
    <row r="12" spans="1:9" x14ac:dyDescent="0.25">
      <c r="A12" s="31" t="s">
        <v>59</v>
      </c>
      <c r="B12" s="31"/>
      <c r="C12" s="31"/>
      <c r="D12" s="31"/>
      <c r="E12" s="31"/>
      <c r="F12" s="31"/>
      <c r="G12" s="31"/>
      <c r="H12" s="31"/>
      <c r="I12" s="31"/>
    </row>
    <row r="13" spans="1:9" x14ac:dyDescent="0.25">
      <c r="A13" s="31" t="s">
        <v>60</v>
      </c>
      <c r="B13" s="33"/>
      <c r="C13" s="31"/>
      <c r="D13" s="31"/>
      <c r="E13" s="34" t="s">
        <v>58</v>
      </c>
      <c r="F13" s="31"/>
      <c r="G13" s="31"/>
      <c r="H13" s="31"/>
      <c r="I13" s="31"/>
    </row>
    <row r="14" spans="1:9" x14ac:dyDescent="0.25">
      <c r="A14" s="32" t="s">
        <v>51</v>
      </c>
      <c r="B14" s="33"/>
      <c r="C14" s="31"/>
      <c r="D14" s="31"/>
      <c r="E14" s="34"/>
      <c r="F14" s="31"/>
      <c r="G14" s="31"/>
      <c r="H14" s="31"/>
      <c r="I14" s="31"/>
    </row>
    <row r="15" spans="1:9" x14ac:dyDescent="0.25">
      <c r="A15" s="31" t="s">
        <v>63</v>
      </c>
      <c r="B15" s="31"/>
      <c r="C15" s="31"/>
      <c r="D15" s="31"/>
      <c r="E15" s="34" t="s">
        <v>58</v>
      </c>
      <c r="F15" s="31"/>
      <c r="G15" s="31"/>
      <c r="H15" s="31"/>
      <c r="I15" s="31"/>
    </row>
    <row r="16" spans="1:9" x14ac:dyDescent="0.25">
      <c r="A16" s="31"/>
      <c r="B16" s="31"/>
      <c r="C16" s="31"/>
      <c r="D16" s="31"/>
      <c r="E16" s="35"/>
      <c r="F16" s="34"/>
      <c r="G16" s="31"/>
      <c r="H16" s="31"/>
      <c r="I16" s="31"/>
    </row>
    <row r="17" spans="1:9" x14ac:dyDescent="0.25">
      <c r="A17" s="32"/>
      <c r="B17" s="31"/>
      <c r="C17" s="31"/>
      <c r="D17" s="31"/>
      <c r="E17" s="31"/>
      <c r="F17" s="31"/>
      <c r="G17" s="31"/>
      <c r="H17" s="31"/>
      <c r="I17" s="31"/>
    </row>
    <row r="18" spans="1:9" x14ac:dyDescent="0.25">
      <c r="A18" s="31"/>
      <c r="B18" s="31"/>
      <c r="C18" s="31"/>
      <c r="D18" s="31"/>
      <c r="E18" s="34"/>
      <c r="F18" s="31"/>
      <c r="G18" s="31"/>
      <c r="H18" s="31"/>
      <c r="I18" s="31"/>
    </row>
    <row r="19" spans="1:9" x14ac:dyDescent="0.25">
      <c r="A19" s="32" t="s">
        <v>52</v>
      </c>
      <c r="B19" s="31"/>
      <c r="C19" s="31"/>
      <c r="D19" s="31"/>
      <c r="E19" s="31"/>
      <c r="F19" s="31"/>
      <c r="G19" s="31"/>
      <c r="H19" s="31"/>
      <c r="I19" s="31"/>
    </row>
    <row r="20" spans="1:9" x14ac:dyDescent="0.25">
      <c r="A20" s="20" t="s">
        <v>53</v>
      </c>
      <c r="B20" s="20"/>
      <c r="C20" s="20"/>
      <c r="D20" s="31"/>
      <c r="E20" s="31"/>
      <c r="F20" s="31"/>
      <c r="G20" s="31"/>
      <c r="H20" s="31"/>
      <c r="I20" s="31"/>
    </row>
    <row r="21" spans="1:9" x14ac:dyDescent="0.25">
      <c r="A21" s="36" t="s">
        <v>54</v>
      </c>
      <c r="B21" s="36"/>
      <c r="C21" s="36"/>
      <c r="D21" s="31"/>
      <c r="E21" s="31"/>
      <c r="F21" s="34"/>
      <c r="G21" s="31"/>
      <c r="H21" s="31"/>
      <c r="I21" s="31"/>
    </row>
    <row r="22" spans="1:9" x14ac:dyDescent="0.25">
      <c r="A22" s="31"/>
      <c r="B22" s="31"/>
      <c r="C22" s="31"/>
      <c r="D22" s="31"/>
      <c r="E22" s="31"/>
      <c r="F22" s="31"/>
      <c r="G22" s="31"/>
      <c r="H22" s="31"/>
      <c r="I22" s="31"/>
    </row>
    <row r="23" spans="1:9" x14ac:dyDescent="0.25">
      <c r="A23" s="31" t="s">
        <v>55</v>
      </c>
      <c r="B23" s="31"/>
      <c r="C23" s="31"/>
      <c r="D23" s="31"/>
      <c r="E23" s="31"/>
      <c r="F23" s="31"/>
      <c r="G23" s="31"/>
      <c r="H23" s="31"/>
      <c r="I23" s="31"/>
    </row>
    <row r="24" spans="1:9" x14ac:dyDescent="0.25">
      <c r="A24" s="31"/>
      <c r="B24" s="31"/>
      <c r="C24" s="31"/>
      <c r="D24" s="31"/>
      <c r="E24" s="31"/>
      <c r="F24" s="31"/>
      <c r="G24" s="31"/>
      <c r="H24" s="31"/>
      <c r="I24" s="31"/>
    </row>
    <row r="25" spans="1:9" x14ac:dyDescent="0.25">
      <c r="A25" s="33" t="s">
        <v>56</v>
      </c>
      <c r="B25" s="31"/>
      <c r="C25" s="31"/>
      <c r="D25" s="31"/>
      <c r="E25" s="31"/>
      <c r="F25" s="31"/>
      <c r="G25" s="31"/>
      <c r="H25" s="31"/>
      <c r="I25" s="31"/>
    </row>
    <row r="26" spans="1:9" x14ac:dyDescent="0.25">
      <c r="A26" s="31"/>
      <c r="B26" s="31"/>
      <c r="C26" s="31"/>
      <c r="D26" s="31"/>
      <c r="E26" s="31"/>
      <c r="F26" s="31"/>
      <c r="G26" s="31"/>
      <c r="H26" s="31"/>
      <c r="I26" s="31"/>
    </row>
    <row r="27" spans="1:9" x14ac:dyDescent="0.25">
      <c r="A27" s="31"/>
      <c r="B27" s="31"/>
      <c r="C27" s="31"/>
      <c r="D27" s="31"/>
      <c r="E27" s="31"/>
      <c r="F27" s="31"/>
      <c r="G27" s="31"/>
      <c r="H27" s="31"/>
      <c r="I27" s="31"/>
    </row>
    <row r="28" spans="1:9" x14ac:dyDescent="0.25">
      <c r="A28" s="31"/>
      <c r="B28" s="31"/>
      <c r="C28" s="31"/>
      <c r="D28" s="31"/>
      <c r="E28" s="31"/>
      <c r="F28" s="31"/>
      <c r="G28" s="31"/>
      <c r="H28" s="31"/>
      <c r="I28" s="31"/>
    </row>
    <row r="29" spans="1:9" x14ac:dyDescent="0.25">
      <c r="A29" s="31"/>
      <c r="B29" s="31"/>
      <c r="C29" s="31"/>
      <c r="D29" s="31"/>
      <c r="E29" s="31"/>
      <c r="F29" s="31"/>
      <c r="G29" s="31"/>
      <c r="H29" s="31"/>
      <c r="I29" s="31"/>
    </row>
    <row r="30" spans="1:9" x14ac:dyDescent="0.25">
      <c r="A30" s="31"/>
      <c r="B30" s="31"/>
      <c r="C30" s="31"/>
      <c r="D30" s="31"/>
      <c r="E30" s="31"/>
      <c r="F30" s="31"/>
      <c r="G30" s="31"/>
      <c r="H30" s="31"/>
      <c r="I30" s="31"/>
    </row>
    <row r="31" spans="1:9" x14ac:dyDescent="0.25">
      <c r="A31" s="31"/>
      <c r="B31" s="31"/>
      <c r="C31" s="31"/>
      <c r="D31" s="31"/>
      <c r="E31" s="31"/>
      <c r="F31" s="31"/>
      <c r="G31" s="31"/>
      <c r="H31" s="31"/>
      <c r="I31" s="31"/>
    </row>
    <row r="32" spans="1:9" x14ac:dyDescent="0.25">
      <c r="A32" s="31"/>
      <c r="B32" s="31"/>
      <c r="C32" s="31"/>
      <c r="D32" s="31"/>
      <c r="E32" s="31"/>
      <c r="F32" s="31"/>
      <c r="G32" s="31"/>
      <c r="H32" s="31"/>
      <c r="I32" s="31"/>
    </row>
    <row r="33" spans="1:9" x14ac:dyDescent="0.25">
      <c r="A33" s="31"/>
      <c r="B33" s="31"/>
      <c r="C33" s="31"/>
      <c r="D33" s="31"/>
      <c r="E33" s="31"/>
      <c r="F33" s="31"/>
      <c r="G33" s="31"/>
      <c r="H33" s="31"/>
      <c r="I33" s="31"/>
    </row>
    <row r="34" spans="1:9" x14ac:dyDescent="0.25">
      <c r="A34" s="31"/>
      <c r="B34" s="31"/>
      <c r="C34" s="31"/>
      <c r="D34" s="31"/>
      <c r="E34" s="31"/>
      <c r="F34" s="31"/>
      <c r="G34" s="31"/>
      <c r="H34" s="31"/>
      <c r="I34" s="31"/>
    </row>
    <row r="35" spans="1:9" x14ac:dyDescent="0.25">
      <c r="A35" s="31"/>
      <c r="B35" s="31"/>
      <c r="C35" s="31"/>
      <c r="D35" s="31"/>
      <c r="E35" s="31"/>
      <c r="F35" s="31"/>
      <c r="G35" s="31"/>
      <c r="H35" s="31"/>
      <c r="I35" s="31"/>
    </row>
    <row r="36" spans="1:9" x14ac:dyDescent="0.25">
      <c r="A36" s="31"/>
      <c r="B36" s="31"/>
      <c r="C36" s="31"/>
      <c r="D36" s="31"/>
      <c r="E36" s="31"/>
      <c r="F36" s="31"/>
      <c r="G36" s="31"/>
      <c r="H36" s="31"/>
      <c r="I36" s="31"/>
    </row>
    <row r="37" spans="1:9" x14ac:dyDescent="0.25">
      <c r="A37" s="31"/>
      <c r="B37" s="31"/>
      <c r="C37" s="31"/>
      <c r="D37" s="31"/>
      <c r="E37" s="31"/>
      <c r="F37" s="31"/>
      <c r="G37" s="31"/>
      <c r="H37" s="31"/>
      <c r="I37" s="31"/>
    </row>
    <row r="38" spans="1:9" x14ac:dyDescent="0.25">
      <c r="A38" s="31"/>
      <c r="B38" s="31"/>
      <c r="C38" s="31"/>
      <c r="D38" s="31"/>
      <c r="E38" s="31"/>
      <c r="F38" s="31"/>
      <c r="G38" s="31"/>
      <c r="H38" s="31"/>
      <c r="I38" s="31"/>
    </row>
    <row r="39" spans="1:9" x14ac:dyDescent="0.25">
      <c r="A39" s="31"/>
      <c r="B39" s="31"/>
      <c r="C39" s="31"/>
      <c r="D39" s="31"/>
      <c r="E39" s="31"/>
      <c r="F39" s="31"/>
      <c r="G39" s="31"/>
      <c r="H39" s="31"/>
      <c r="I39" s="31"/>
    </row>
    <row r="40" spans="1:9" x14ac:dyDescent="0.25">
      <c r="A40" s="31"/>
      <c r="B40" s="31"/>
      <c r="C40" s="31"/>
      <c r="D40" s="31"/>
      <c r="E40" s="31"/>
      <c r="F40" s="31"/>
      <c r="G40" s="31"/>
      <c r="H40" s="31"/>
      <c r="I40" s="31"/>
    </row>
    <row r="41" spans="1:9" x14ac:dyDescent="0.25">
      <c r="A41" s="31"/>
      <c r="B41" s="31"/>
      <c r="C41" s="31"/>
      <c r="D41" s="31"/>
      <c r="E41" s="31"/>
      <c r="F41" s="31"/>
      <c r="G41" s="31"/>
      <c r="H41" s="31"/>
      <c r="I41" s="31"/>
    </row>
    <row r="42" spans="1:9" x14ac:dyDescent="0.25">
      <c r="A42" s="31"/>
      <c r="B42" s="31"/>
      <c r="C42" s="31"/>
      <c r="D42" s="31"/>
      <c r="E42" s="31"/>
      <c r="F42" s="31"/>
      <c r="G42" s="31"/>
      <c r="H42" s="31"/>
      <c r="I42" s="31"/>
    </row>
    <row r="43" spans="1:9" x14ac:dyDescent="0.25">
      <c r="A43" s="31"/>
      <c r="B43" s="31"/>
      <c r="C43" s="31"/>
      <c r="D43" s="31"/>
      <c r="E43" s="31"/>
      <c r="F43" s="31"/>
      <c r="G43" s="31"/>
      <c r="H43" s="31"/>
      <c r="I43" s="31"/>
    </row>
    <row r="44" spans="1:9" x14ac:dyDescent="0.25">
      <c r="A44" s="31"/>
      <c r="B44" s="31"/>
      <c r="C44" s="31"/>
      <c r="D44" s="31"/>
      <c r="E44" s="31"/>
      <c r="F44" s="31"/>
      <c r="G44" s="31"/>
      <c r="H44" s="31"/>
      <c r="I44" s="31"/>
    </row>
    <row r="45" spans="1:9" x14ac:dyDescent="0.25">
      <c r="A45" s="31"/>
      <c r="B45" s="31"/>
      <c r="C45" s="31"/>
      <c r="D45" s="31"/>
      <c r="E45" s="31"/>
      <c r="F45" s="31"/>
      <c r="G45" s="31"/>
      <c r="H45" s="31"/>
      <c r="I45" s="31"/>
    </row>
    <row r="46" spans="1:9" x14ac:dyDescent="0.25">
      <c r="A46" s="31"/>
      <c r="B46" s="31"/>
      <c r="C46" s="31"/>
      <c r="D46" s="31"/>
      <c r="E46" s="31"/>
      <c r="F46" s="31"/>
      <c r="G46" s="31"/>
      <c r="H46" s="31"/>
      <c r="I46" s="31"/>
    </row>
    <row r="47" spans="1:9" x14ac:dyDescent="0.25">
      <c r="A47" s="31"/>
      <c r="B47" s="31"/>
      <c r="C47" s="31"/>
      <c r="D47" s="31"/>
      <c r="E47" s="31"/>
      <c r="F47" s="31"/>
      <c r="G47" s="31"/>
      <c r="H47" s="31"/>
      <c r="I47" s="31"/>
    </row>
    <row r="48" spans="1:9" x14ac:dyDescent="0.25">
      <c r="A48" s="31"/>
      <c r="B48" s="31"/>
      <c r="C48" s="31"/>
      <c r="D48" s="31"/>
      <c r="E48" s="31"/>
      <c r="F48" s="31"/>
      <c r="G48" s="31"/>
      <c r="H48" s="31"/>
      <c r="I48" s="31"/>
    </row>
    <row r="49" spans="1:9" x14ac:dyDescent="0.25">
      <c r="A49" s="31"/>
      <c r="B49" s="31"/>
      <c r="C49" s="31"/>
      <c r="D49" s="31"/>
      <c r="E49" s="31"/>
      <c r="F49" s="31"/>
      <c r="G49" s="31"/>
      <c r="H49" s="31"/>
      <c r="I49" s="31"/>
    </row>
  </sheetData>
  <hyperlinks>
    <hyperlink ref="F3" r:id="rId1" xr:uid="{A4116469-E659-4CB5-85E4-B0EE7D2561DA}"/>
    <hyperlink ref="E13" location="ScenariosBedden!A1" display="productie" xr:uid="{083A4471-F698-4E4C-AA00-203011643848}"/>
    <hyperlink ref="E15" location="ScenariosBedden!A1" display="productie" xr:uid="{013F6AB1-F4FF-40C2-A7E8-3ED372619E64}"/>
  </hyperlinks>
  <pageMargins left="0.51181102362204722" right="0.59055118110236227" top="0.74803149606299213" bottom="0.74803149606299213" header="0.31496062992125984" footer="0.31496062992125984"/>
  <pageSetup paperSize="9" scale="9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2"/>
  <sheetViews>
    <sheetView showGridLines="0" zoomScaleNormal="100" zoomScaleSheetLayoutView="106" workbookViewId="0"/>
  </sheetViews>
  <sheetFormatPr defaultRowHeight="15" x14ac:dyDescent="0.25"/>
  <cols>
    <col min="1" max="1" width="23.5" customWidth="1"/>
    <col min="2" max="2" width="9.5" customWidth="1"/>
    <col min="3" max="3" width="20.375" customWidth="1"/>
    <col min="4" max="4" width="11.75" customWidth="1"/>
    <col min="6" max="6" width="22.75" customWidth="1"/>
    <col min="7" max="7" width="10.875" customWidth="1"/>
    <col min="8" max="8" width="15.25" customWidth="1"/>
  </cols>
  <sheetData>
    <row r="1" spans="1:9" s="22" customFormat="1" ht="20.25" thickBot="1" x14ac:dyDescent="0.35">
      <c r="A1" s="22" t="s">
        <v>38</v>
      </c>
      <c r="D1" s="22" t="s">
        <v>64</v>
      </c>
    </row>
    <row r="2" spans="1:9" s="21" customFormat="1" ht="16.5" thickTop="1" thickBot="1" x14ac:dyDescent="0.3">
      <c r="A2" s="21" t="s">
        <v>35</v>
      </c>
      <c r="F2" s="21" t="s">
        <v>32</v>
      </c>
    </row>
    <row r="3" spans="1:9" x14ac:dyDescent="0.25">
      <c r="A3" t="s">
        <v>9</v>
      </c>
      <c r="B3" s="20">
        <v>24</v>
      </c>
      <c r="C3" t="s">
        <v>29</v>
      </c>
      <c r="F3" t="s">
        <v>9</v>
      </c>
      <c r="G3" s="20">
        <v>22</v>
      </c>
    </row>
    <row r="4" spans="1:9" x14ac:dyDescent="0.25">
      <c r="A4" t="s">
        <v>31</v>
      </c>
      <c r="B4" s="20">
        <v>7</v>
      </c>
      <c r="F4" t="s">
        <v>31</v>
      </c>
      <c r="G4" s="20">
        <v>7</v>
      </c>
    </row>
    <row r="6" spans="1:9" x14ac:dyDescent="0.25">
      <c r="A6" t="s">
        <v>5</v>
      </c>
      <c r="B6" t="s">
        <v>6</v>
      </c>
      <c r="C6" t="s">
        <v>7</v>
      </c>
      <c r="D6" t="s">
        <v>34</v>
      </c>
      <c r="F6" t="s">
        <v>5</v>
      </c>
      <c r="G6" t="s">
        <v>33</v>
      </c>
      <c r="H6" t="s">
        <v>7</v>
      </c>
      <c r="I6" t="s">
        <v>34</v>
      </c>
    </row>
    <row r="7" spans="1:9" x14ac:dyDescent="0.25">
      <c r="A7" t="s">
        <v>39</v>
      </c>
      <c r="B7">
        <v>950</v>
      </c>
      <c r="C7" s="38">
        <v>3.64</v>
      </c>
      <c r="D7" s="23">
        <f>BeddenHuidig[[#This Row],[Aantal]]*BeddenHuidig[[#This Row],[Warme bedtijd]]</f>
        <v>3458</v>
      </c>
      <c r="F7" t="s">
        <v>39</v>
      </c>
      <c r="G7">
        <v>950</v>
      </c>
      <c r="H7" s="38">
        <v>3.64</v>
      </c>
      <c r="I7" s="23">
        <f>Toekomst[[#This Row],[Opnames]]*Toekomst[[#This Row],[Warme bedtijd]]</f>
        <v>3458</v>
      </c>
    </row>
    <row r="8" spans="1:9" x14ac:dyDescent="0.25">
      <c r="A8" t="s">
        <v>40</v>
      </c>
      <c r="B8">
        <v>840</v>
      </c>
      <c r="C8" s="38">
        <v>3.21</v>
      </c>
      <c r="D8" s="23">
        <f>BeddenHuidig[[#This Row],[Aantal]]*BeddenHuidig[[#This Row],[Warme bedtijd]]</f>
        <v>2696.4</v>
      </c>
      <c r="F8" t="s">
        <v>40</v>
      </c>
      <c r="G8">
        <v>840</v>
      </c>
      <c r="H8" s="38">
        <v>3.21</v>
      </c>
      <c r="I8" s="23">
        <f>Toekomst[[#This Row],[Opnames]]*Toekomst[[#This Row],[Warme bedtijd]]</f>
        <v>2696.4</v>
      </c>
    </row>
    <row r="9" spans="1:9" x14ac:dyDescent="0.25">
      <c r="C9" s="38"/>
      <c r="D9" s="23">
        <f>BeddenHuidig[[#This Row],[Aantal]]*BeddenHuidig[[#This Row],[Warme bedtijd]]</f>
        <v>0</v>
      </c>
      <c r="H9" s="38"/>
      <c r="I9" s="23">
        <f>Toekomst[[#This Row],[Opnames]]*Toekomst[[#This Row],[Warme bedtijd]]</f>
        <v>0</v>
      </c>
    </row>
    <row r="10" spans="1:9" x14ac:dyDescent="0.25">
      <c r="C10" s="38"/>
      <c r="D10" s="23">
        <f>BeddenHuidig[[#This Row],[Aantal]]*BeddenHuidig[[#This Row],[Warme bedtijd]]</f>
        <v>0</v>
      </c>
      <c r="H10" s="38"/>
      <c r="I10" s="23">
        <f>Toekomst[[#This Row],[Opnames]]*Toekomst[[#This Row],[Warme bedtijd]]</f>
        <v>0</v>
      </c>
    </row>
    <row r="11" spans="1:9" x14ac:dyDescent="0.25">
      <c r="C11" s="38"/>
      <c r="D11" s="23">
        <f>BeddenHuidig[[#This Row],[Aantal]]*BeddenHuidig[[#This Row],[Warme bedtijd]]</f>
        <v>0</v>
      </c>
      <c r="H11" s="38"/>
      <c r="I11" s="23">
        <f>Toekomst[[#This Row],[Opnames]]*Toekomst[[#This Row],[Warme bedtijd]]</f>
        <v>0</v>
      </c>
    </row>
    <row r="12" spans="1:9" x14ac:dyDescent="0.25">
      <c r="C12" s="38"/>
      <c r="D12" s="23">
        <f>BeddenHuidig[[#This Row],[Aantal]]*BeddenHuidig[[#This Row],[Warme bedtijd]]</f>
        <v>0</v>
      </c>
      <c r="H12" s="38"/>
      <c r="I12" s="23">
        <f>Toekomst[[#This Row],[Opnames]]*Toekomst[[#This Row],[Warme bedtijd]]</f>
        <v>0</v>
      </c>
    </row>
    <row r="13" spans="1:9" x14ac:dyDescent="0.25">
      <c r="C13" s="38"/>
      <c r="D13" s="23">
        <f>BeddenHuidig[[#This Row],[Aantal]]*BeddenHuidig[[#This Row],[Warme bedtijd]]</f>
        <v>0</v>
      </c>
      <c r="H13" s="38"/>
      <c r="I13" s="23">
        <f>Toekomst[[#This Row],[Opnames]]*Toekomst[[#This Row],[Warme bedtijd]]</f>
        <v>0</v>
      </c>
    </row>
    <row r="14" spans="1:9" x14ac:dyDescent="0.25">
      <c r="C14" s="38"/>
      <c r="D14" s="23">
        <f>BeddenHuidig[[#This Row],[Aantal]]*BeddenHuidig[[#This Row],[Warme bedtijd]]</f>
        <v>0</v>
      </c>
      <c r="H14" s="38"/>
      <c r="I14" s="23">
        <f>Toekomst[[#This Row],[Opnames]]*Toekomst[[#This Row],[Warme bedtijd]]</f>
        <v>0</v>
      </c>
    </row>
    <row r="15" spans="1:9" x14ac:dyDescent="0.25">
      <c r="C15" s="38"/>
      <c r="D15" s="23">
        <f>BeddenHuidig[[#This Row],[Aantal]]*BeddenHuidig[[#This Row],[Warme bedtijd]]</f>
        <v>0</v>
      </c>
      <c r="H15" s="38"/>
      <c r="I15" s="23">
        <f>Toekomst[[#This Row],[Opnames]]*Toekomst[[#This Row],[Warme bedtijd]]</f>
        <v>0</v>
      </c>
    </row>
    <row r="16" spans="1:9" x14ac:dyDescent="0.25">
      <c r="C16" s="38"/>
      <c r="D16" s="23">
        <f>BeddenHuidig[[#This Row],[Aantal]]*BeddenHuidig[[#This Row],[Warme bedtijd]]</f>
        <v>0</v>
      </c>
      <c r="H16" s="38"/>
      <c r="I16" s="23">
        <f>Toekomst[[#This Row],[Opnames]]*Toekomst[[#This Row],[Warme bedtijd]]</f>
        <v>0</v>
      </c>
    </row>
    <row r="17" spans="1:13" x14ac:dyDescent="0.25">
      <c r="C17" s="38"/>
      <c r="D17" s="23">
        <f>BeddenHuidig[[#This Row],[Aantal]]*BeddenHuidig[[#This Row],[Warme bedtijd]]</f>
        <v>0</v>
      </c>
      <c r="H17" s="38"/>
      <c r="I17" s="23">
        <f>Toekomst[[#This Row],[Opnames]]*Toekomst[[#This Row],[Warme bedtijd]]</f>
        <v>0</v>
      </c>
    </row>
    <row r="18" spans="1:13" x14ac:dyDescent="0.25">
      <c r="C18" s="38"/>
      <c r="D18" s="23">
        <f>BeddenHuidig[[#This Row],[Aantal]]*BeddenHuidig[[#This Row],[Warme bedtijd]]</f>
        <v>0</v>
      </c>
      <c r="H18" s="38"/>
      <c r="I18" s="23">
        <f>Toekomst[[#This Row],[Opnames]]*Toekomst[[#This Row],[Warme bedtijd]]</f>
        <v>0</v>
      </c>
    </row>
    <row r="19" spans="1:13" x14ac:dyDescent="0.25">
      <c r="C19" s="38"/>
      <c r="D19" s="23">
        <f>BeddenHuidig[[#This Row],[Aantal]]*BeddenHuidig[[#This Row],[Warme bedtijd]]</f>
        <v>0</v>
      </c>
      <c r="H19" s="38"/>
      <c r="I19" s="23">
        <f>Toekomst[[#This Row],[Opnames]]*Toekomst[[#This Row],[Warme bedtijd]]</f>
        <v>0</v>
      </c>
    </row>
    <row r="20" spans="1:13" x14ac:dyDescent="0.25">
      <c r="A20" t="s">
        <v>8</v>
      </c>
      <c r="B20">
        <f>SUBTOTAL(109,BeddenHuidig[Aantal])</f>
        <v>1790</v>
      </c>
      <c r="C20" s="38">
        <f>BeddenHuidig[[#Totals],[Tot wbt]]/BeddenHuidig[[#Totals],[Aantal]]</f>
        <v>3.438212290502793</v>
      </c>
      <c r="D20" s="23">
        <f>SUBTOTAL(109,BeddenHuidig[Tot wbt])</f>
        <v>6154.4</v>
      </c>
      <c r="F20" t="s">
        <v>8</v>
      </c>
      <c r="G20">
        <f>SUBTOTAL(109,Toekomst[Opnames])</f>
        <v>1790</v>
      </c>
      <c r="H20" s="38">
        <f>Toekomst[[#Totals],[Tot wbt]]/Toekomst[[#Totals],[Opnames]]</f>
        <v>3.438212290502793</v>
      </c>
      <c r="I20" s="23">
        <f>SUBTOTAL(109,Toekomst[Tot wbt])</f>
        <v>6154.4</v>
      </c>
    </row>
    <row r="23" spans="1:13" s="21" customFormat="1" ht="15.75" thickBot="1" x14ac:dyDescent="0.3">
      <c r="A23" s="21" t="s">
        <v>36</v>
      </c>
      <c r="B23" s="21" t="s">
        <v>61</v>
      </c>
      <c r="D23" s="21" t="s">
        <v>28</v>
      </c>
      <c r="F23" s="21" t="s">
        <v>36</v>
      </c>
      <c r="G23" s="21" t="s">
        <v>62</v>
      </c>
    </row>
    <row r="24" spans="1:13" x14ac:dyDescent="0.25">
      <c r="A24" t="s">
        <v>10</v>
      </c>
      <c r="B24" s="3">
        <f>1-Erlang!B8</f>
        <v>0.97732775280747985</v>
      </c>
      <c r="D24" s="3">
        <f>G24-B24</f>
        <v>-2.364753137386244E-2</v>
      </c>
      <c r="F24" t="s">
        <v>10</v>
      </c>
      <c r="G24" s="3">
        <f>1-Erlang_nw!H8</f>
        <v>0.95368022143361741</v>
      </c>
    </row>
    <row r="25" spans="1:13" x14ac:dyDescent="0.25">
      <c r="A25" t="s">
        <v>30</v>
      </c>
      <c r="B25" s="3">
        <f>(Opnames-Weigeringen)*wbt/(AantalBedden*365)</f>
        <v>0.68685747812555797</v>
      </c>
      <c r="D25" s="3">
        <f>G25-B25</f>
        <v>4.4458411311399715E-2</v>
      </c>
      <c r="F25" t="s">
        <v>30</v>
      </c>
      <c r="G25" s="3">
        <f>(OpnamesNieuw-WeigeringenNieuw)*wbtNieuw/(AantalBeddenNieuw*365)</f>
        <v>0.73131588943695769</v>
      </c>
    </row>
    <row r="26" spans="1:13" x14ac:dyDescent="0.25">
      <c r="A26" t="s">
        <v>27</v>
      </c>
      <c r="B26" s="4">
        <f>FLOOR((1-B24)*BeddenHuidig[[#Totals],[Aantal]],1)</f>
        <v>40</v>
      </c>
      <c r="D26" s="37">
        <f>G26-B26</f>
        <v>42</v>
      </c>
      <c r="F26" t="s">
        <v>27</v>
      </c>
      <c r="G26" s="4">
        <f>FLOOR((1-G24)*Toekomst[[#Totals],[Opnames]],1)</f>
        <v>82</v>
      </c>
    </row>
    <row r="27" spans="1:13" x14ac:dyDescent="0.25">
      <c r="A27" s="39"/>
      <c r="B27" s="39"/>
      <c r="C27" s="39"/>
      <c r="D27" s="39"/>
      <c r="E27" s="39"/>
      <c r="F27" s="39"/>
      <c r="G27" s="39"/>
      <c r="H27" s="39"/>
      <c r="I27" s="39"/>
    </row>
    <row r="28" spans="1:13" x14ac:dyDescent="0.25">
      <c r="K28" s="40" t="s">
        <v>68</v>
      </c>
      <c r="L28" s="40"/>
      <c r="M28" s="40"/>
    </row>
    <row r="29" spans="1:13" x14ac:dyDescent="0.25">
      <c r="K29" s="40"/>
      <c r="L29" s="40" t="s">
        <v>67</v>
      </c>
      <c r="M29" s="40" t="s">
        <v>66</v>
      </c>
    </row>
    <row r="30" spans="1:13" x14ac:dyDescent="0.25">
      <c r="K30" s="40" t="s">
        <v>10</v>
      </c>
      <c r="L30" s="41">
        <f>B24</f>
        <v>0.97732775280747985</v>
      </c>
      <c r="M30" s="41">
        <f>G24</f>
        <v>0.95368022143361741</v>
      </c>
    </row>
    <row r="31" spans="1:13" x14ac:dyDescent="0.25">
      <c r="K31" s="40" t="s">
        <v>30</v>
      </c>
      <c r="L31" s="41">
        <f>B25</f>
        <v>0.68685747812555797</v>
      </c>
      <c r="M31" s="41">
        <f>G25</f>
        <v>0.73131588943695769</v>
      </c>
    </row>
    <row r="32" spans="1:13" x14ac:dyDescent="0.25">
      <c r="K32" s="40" t="s">
        <v>65</v>
      </c>
      <c r="L32" s="40">
        <f>Weigeringen</f>
        <v>40</v>
      </c>
      <c r="M32" s="40">
        <f>WeigeringenNieuw</f>
        <v>82</v>
      </c>
    </row>
  </sheetData>
  <pageMargins left="0.7" right="0.7" top="0.75" bottom="0.75" header="0.3" footer="0.3"/>
  <pageSetup paperSize="9" scale="97" orientation="landscape" r:id="rId1"/>
  <colBreaks count="1" manualBreakCount="1">
    <brk id="9" max="1048575" man="1"/>
  </colBreaks>
  <drawing r:id="rId2"/>
  <legacy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66"/>
  <sheetViews>
    <sheetView workbookViewId="0">
      <selection activeCell="B2" sqref="B2"/>
    </sheetView>
  </sheetViews>
  <sheetFormatPr defaultRowHeight="15" x14ac:dyDescent="0.25"/>
  <cols>
    <col min="2" max="2" width="10.625" customWidth="1"/>
    <col min="3" max="3" width="12.875" customWidth="1"/>
    <col min="4" max="4" width="12.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1">
        <v>42005</v>
      </c>
    </row>
    <row r="3" spans="1:5" x14ac:dyDescent="0.25">
      <c r="A3" s="1">
        <v>42006</v>
      </c>
    </row>
    <row r="4" spans="1:5" x14ac:dyDescent="0.25">
      <c r="A4" s="1">
        <v>42007</v>
      </c>
    </row>
    <row r="5" spans="1:5" x14ac:dyDescent="0.25">
      <c r="A5" s="1">
        <v>42008</v>
      </c>
    </row>
    <row r="6" spans="1:5" x14ac:dyDescent="0.25">
      <c r="A6" s="1">
        <v>42009</v>
      </c>
    </row>
    <row r="7" spans="1:5" x14ac:dyDescent="0.25">
      <c r="A7" s="1">
        <v>42010</v>
      </c>
    </row>
    <row r="8" spans="1:5" x14ac:dyDescent="0.25">
      <c r="A8" s="1">
        <v>42011</v>
      </c>
    </row>
    <row r="9" spans="1:5" x14ac:dyDescent="0.25">
      <c r="A9" s="1">
        <v>42012</v>
      </c>
    </row>
    <row r="10" spans="1:5" x14ac:dyDescent="0.25">
      <c r="A10" s="1">
        <v>42013</v>
      </c>
    </row>
    <row r="11" spans="1:5" x14ac:dyDescent="0.25">
      <c r="A11" s="1">
        <v>42014</v>
      </c>
    </row>
    <row r="12" spans="1:5" x14ac:dyDescent="0.25">
      <c r="A12" s="1">
        <v>42015</v>
      </c>
    </row>
    <row r="13" spans="1:5" x14ac:dyDescent="0.25">
      <c r="A13" s="1">
        <v>42016</v>
      </c>
    </row>
    <row r="14" spans="1:5" x14ac:dyDescent="0.25">
      <c r="A14" s="1">
        <v>42017</v>
      </c>
    </row>
    <row r="15" spans="1:5" x14ac:dyDescent="0.25">
      <c r="A15" s="1">
        <v>42018</v>
      </c>
    </row>
    <row r="16" spans="1:5" x14ac:dyDescent="0.25">
      <c r="A16" s="1">
        <v>42019</v>
      </c>
    </row>
    <row r="17" spans="1:1" x14ac:dyDescent="0.25">
      <c r="A17" s="1">
        <v>42020</v>
      </c>
    </row>
    <row r="18" spans="1:1" x14ac:dyDescent="0.25">
      <c r="A18" s="1">
        <v>42021</v>
      </c>
    </row>
    <row r="19" spans="1:1" x14ac:dyDescent="0.25">
      <c r="A19" s="1">
        <v>42022</v>
      </c>
    </row>
    <row r="20" spans="1:1" x14ac:dyDescent="0.25">
      <c r="A20" s="1">
        <v>42023</v>
      </c>
    </row>
    <row r="21" spans="1:1" x14ac:dyDescent="0.25">
      <c r="A21" s="1">
        <v>42024</v>
      </c>
    </row>
    <row r="22" spans="1:1" x14ac:dyDescent="0.25">
      <c r="A22" s="1">
        <v>42025</v>
      </c>
    </row>
    <row r="23" spans="1:1" x14ac:dyDescent="0.25">
      <c r="A23" s="1">
        <v>42026</v>
      </c>
    </row>
    <row r="24" spans="1:1" x14ac:dyDescent="0.25">
      <c r="A24" s="1">
        <v>42027</v>
      </c>
    </row>
    <row r="25" spans="1:1" x14ac:dyDescent="0.25">
      <c r="A25" s="1">
        <v>42028</v>
      </c>
    </row>
    <row r="26" spans="1:1" x14ac:dyDescent="0.25">
      <c r="A26" s="1">
        <v>42029</v>
      </c>
    </row>
    <row r="27" spans="1:1" x14ac:dyDescent="0.25">
      <c r="A27" s="1">
        <v>42030</v>
      </c>
    </row>
    <row r="28" spans="1:1" x14ac:dyDescent="0.25">
      <c r="A28" s="1">
        <v>42031</v>
      </c>
    </row>
    <row r="29" spans="1:1" x14ac:dyDescent="0.25">
      <c r="A29" s="1">
        <v>42032</v>
      </c>
    </row>
    <row r="30" spans="1:1" x14ac:dyDescent="0.25">
      <c r="A30" s="1">
        <v>42033</v>
      </c>
    </row>
    <row r="31" spans="1:1" x14ac:dyDescent="0.25">
      <c r="A31" s="1">
        <v>42034</v>
      </c>
    </row>
    <row r="32" spans="1:1" x14ac:dyDescent="0.25">
      <c r="A32" s="1">
        <v>42035</v>
      </c>
    </row>
    <row r="33" spans="1:1" x14ac:dyDescent="0.25">
      <c r="A33" s="1">
        <v>42036</v>
      </c>
    </row>
    <row r="34" spans="1:1" x14ac:dyDescent="0.25">
      <c r="A34" s="1">
        <v>42037</v>
      </c>
    </row>
    <row r="35" spans="1:1" x14ac:dyDescent="0.25">
      <c r="A35" s="1">
        <v>42038</v>
      </c>
    </row>
    <row r="36" spans="1:1" x14ac:dyDescent="0.25">
      <c r="A36" s="1">
        <v>42039</v>
      </c>
    </row>
    <row r="37" spans="1:1" x14ac:dyDescent="0.25">
      <c r="A37" s="1">
        <v>42040</v>
      </c>
    </row>
    <row r="38" spans="1:1" x14ac:dyDescent="0.25">
      <c r="A38" s="1">
        <v>42041</v>
      </c>
    </row>
    <row r="39" spans="1:1" x14ac:dyDescent="0.25">
      <c r="A39" s="1">
        <v>42042</v>
      </c>
    </row>
    <row r="40" spans="1:1" x14ac:dyDescent="0.25">
      <c r="A40" s="1">
        <v>42043</v>
      </c>
    </row>
    <row r="41" spans="1:1" x14ac:dyDescent="0.25">
      <c r="A41" s="1">
        <v>42044</v>
      </c>
    </row>
    <row r="42" spans="1:1" x14ac:dyDescent="0.25">
      <c r="A42" s="1">
        <v>42045</v>
      </c>
    </row>
    <row r="43" spans="1:1" x14ac:dyDescent="0.25">
      <c r="A43" s="1">
        <v>42046</v>
      </c>
    </row>
    <row r="44" spans="1:1" x14ac:dyDescent="0.25">
      <c r="A44" s="1">
        <v>42047</v>
      </c>
    </row>
    <row r="45" spans="1:1" x14ac:dyDescent="0.25">
      <c r="A45" s="1">
        <v>42048</v>
      </c>
    </row>
    <row r="46" spans="1:1" x14ac:dyDescent="0.25">
      <c r="A46" s="1">
        <v>42049</v>
      </c>
    </row>
    <row r="47" spans="1:1" x14ac:dyDescent="0.25">
      <c r="A47" s="1">
        <v>42050</v>
      </c>
    </row>
    <row r="48" spans="1:1" x14ac:dyDescent="0.25">
      <c r="A48" s="1">
        <v>42051</v>
      </c>
    </row>
    <row r="49" spans="1:1" x14ac:dyDescent="0.25">
      <c r="A49" s="1">
        <v>42052</v>
      </c>
    </row>
    <row r="50" spans="1:1" x14ac:dyDescent="0.25">
      <c r="A50" s="1">
        <v>42053</v>
      </c>
    </row>
    <row r="51" spans="1:1" x14ac:dyDescent="0.25">
      <c r="A51" s="1">
        <v>42054</v>
      </c>
    </row>
    <row r="52" spans="1:1" x14ac:dyDescent="0.25">
      <c r="A52" s="1">
        <v>42055</v>
      </c>
    </row>
    <row r="53" spans="1:1" x14ac:dyDescent="0.25">
      <c r="A53" s="1">
        <v>42056</v>
      </c>
    </row>
    <row r="54" spans="1:1" x14ac:dyDescent="0.25">
      <c r="A54" s="1">
        <v>42057</v>
      </c>
    </row>
    <row r="55" spans="1:1" x14ac:dyDescent="0.25">
      <c r="A55" s="1">
        <v>42058</v>
      </c>
    </row>
    <row r="56" spans="1:1" x14ac:dyDescent="0.25">
      <c r="A56" s="1">
        <v>42059</v>
      </c>
    </row>
    <row r="57" spans="1:1" x14ac:dyDescent="0.25">
      <c r="A57" s="1">
        <v>42060</v>
      </c>
    </row>
    <row r="58" spans="1:1" x14ac:dyDescent="0.25">
      <c r="A58" s="1">
        <v>42061</v>
      </c>
    </row>
    <row r="59" spans="1:1" x14ac:dyDescent="0.25">
      <c r="A59" s="1">
        <v>42062</v>
      </c>
    </row>
    <row r="60" spans="1:1" x14ac:dyDescent="0.25">
      <c r="A60" s="1">
        <v>42063</v>
      </c>
    </row>
    <row r="61" spans="1:1" x14ac:dyDescent="0.25">
      <c r="A61" s="1">
        <v>42064</v>
      </c>
    </row>
    <row r="62" spans="1:1" x14ac:dyDescent="0.25">
      <c r="A62" s="1">
        <v>42065</v>
      </c>
    </row>
    <row r="63" spans="1:1" x14ac:dyDescent="0.25">
      <c r="A63" s="1">
        <v>42066</v>
      </c>
    </row>
    <row r="64" spans="1:1" x14ac:dyDescent="0.25">
      <c r="A64" s="1">
        <v>42067</v>
      </c>
    </row>
    <row r="65" spans="1:1" x14ac:dyDescent="0.25">
      <c r="A65" s="1">
        <v>42068</v>
      </c>
    </row>
    <row r="66" spans="1:1" x14ac:dyDescent="0.25">
      <c r="A66" s="1">
        <v>42069</v>
      </c>
    </row>
    <row r="67" spans="1:1" x14ac:dyDescent="0.25">
      <c r="A67" s="1">
        <v>42070</v>
      </c>
    </row>
    <row r="68" spans="1:1" x14ac:dyDescent="0.25">
      <c r="A68" s="1">
        <v>42071</v>
      </c>
    </row>
    <row r="69" spans="1:1" x14ac:dyDescent="0.25">
      <c r="A69" s="1">
        <v>42072</v>
      </c>
    </row>
    <row r="70" spans="1:1" x14ac:dyDescent="0.25">
      <c r="A70" s="1">
        <v>42073</v>
      </c>
    </row>
    <row r="71" spans="1:1" x14ac:dyDescent="0.25">
      <c r="A71" s="1">
        <v>42074</v>
      </c>
    </row>
    <row r="72" spans="1:1" x14ac:dyDescent="0.25">
      <c r="A72" s="1">
        <v>42075</v>
      </c>
    </row>
    <row r="73" spans="1:1" x14ac:dyDescent="0.25">
      <c r="A73" s="1">
        <v>42076</v>
      </c>
    </row>
    <row r="74" spans="1:1" x14ac:dyDescent="0.25">
      <c r="A74" s="1">
        <v>42077</v>
      </c>
    </row>
    <row r="75" spans="1:1" x14ac:dyDescent="0.25">
      <c r="A75" s="1">
        <v>42078</v>
      </c>
    </row>
    <row r="76" spans="1:1" x14ac:dyDescent="0.25">
      <c r="A76" s="1">
        <v>42079</v>
      </c>
    </row>
    <row r="77" spans="1:1" x14ac:dyDescent="0.25">
      <c r="A77" s="1">
        <v>42080</v>
      </c>
    </row>
    <row r="78" spans="1:1" x14ac:dyDescent="0.25">
      <c r="A78" s="1">
        <v>42081</v>
      </c>
    </row>
    <row r="79" spans="1:1" x14ac:dyDescent="0.25">
      <c r="A79" s="1">
        <v>42082</v>
      </c>
    </row>
    <row r="80" spans="1:1" x14ac:dyDescent="0.25">
      <c r="A80" s="1">
        <v>42083</v>
      </c>
    </row>
    <row r="81" spans="1:1" x14ac:dyDescent="0.25">
      <c r="A81" s="1">
        <v>42084</v>
      </c>
    </row>
    <row r="82" spans="1:1" x14ac:dyDescent="0.25">
      <c r="A82" s="1">
        <v>42085</v>
      </c>
    </row>
    <row r="83" spans="1:1" x14ac:dyDescent="0.25">
      <c r="A83" s="1">
        <v>42086</v>
      </c>
    </row>
    <row r="84" spans="1:1" x14ac:dyDescent="0.25">
      <c r="A84" s="1">
        <v>42087</v>
      </c>
    </row>
    <row r="85" spans="1:1" x14ac:dyDescent="0.25">
      <c r="A85" s="1">
        <v>42088</v>
      </c>
    </row>
    <row r="86" spans="1:1" x14ac:dyDescent="0.25">
      <c r="A86" s="1">
        <v>42089</v>
      </c>
    </row>
    <row r="87" spans="1:1" x14ac:dyDescent="0.25">
      <c r="A87" s="1">
        <v>42090</v>
      </c>
    </row>
    <row r="88" spans="1:1" x14ac:dyDescent="0.25">
      <c r="A88" s="1">
        <v>42091</v>
      </c>
    </row>
    <row r="89" spans="1:1" x14ac:dyDescent="0.25">
      <c r="A89" s="1">
        <v>42092</v>
      </c>
    </row>
    <row r="90" spans="1:1" x14ac:dyDescent="0.25">
      <c r="A90" s="1">
        <v>42093</v>
      </c>
    </row>
    <row r="91" spans="1:1" x14ac:dyDescent="0.25">
      <c r="A91" s="1">
        <v>42094</v>
      </c>
    </row>
    <row r="92" spans="1:1" x14ac:dyDescent="0.25">
      <c r="A92" s="1">
        <v>42095</v>
      </c>
    </row>
    <row r="93" spans="1:1" x14ac:dyDescent="0.25">
      <c r="A93" s="1">
        <v>42096</v>
      </c>
    </row>
    <row r="94" spans="1:1" x14ac:dyDescent="0.25">
      <c r="A94" s="1">
        <v>42097</v>
      </c>
    </row>
    <row r="95" spans="1:1" x14ac:dyDescent="0.25">
      <c r="A95" s="1">
        <v>42098</v>
      </c>
    </row>
    <row r="96" spans="1:1" x14ac:dyDescent="0.25">
      <c r="A96" s="1">
        <v>42099</v>
      </c>
    </row>
    <row r="97" spans="1:1" x14ac:dyDescent="0.25">
      <c r="A97" s="1">
        <v>42100</v>
      </c>
    </row>
    <row r="98" spans="1:1" x14ac:dyDescent="0.25">
      <c r="A98" s="1">
        <v>42101</v>
      </c>
    </row>
    <row r="99" spans="1:1" x14ac:dyDescent="0.25">
      <c r="A99" s="1">
        <v>42102</v>
      </c>
    </row>
    <row r="100" spans="1:1" x14ac:dyDescent="0.25">
      <c r="A100" s="1">
        <v>42103</v>
      </c>
    </row>
    <row r="101" spans="1:1" x14ac:dyDescent="0.25">
      <c r="A101" s="1">
        <v>42104</v>
      </c>
    </row>
    <row r="102" spans="1:1" x14ac:dyDescent="0.25">
      <c r="A102" s="1">
        <v>42105</v>
      </c>
    </row>
    <row r="103" spans="1:1" x14ac:dyDescent="0.25">
      <c r="A103" s="1">
        <v>42106</v>
      </c>
    </row>
    <row r="104" spans="1:1" x14ac:dyDescent="0.25">
      <c r="A104" s="1">
        <v>42107</v>
      </c>
    </row>
    <row r="105" spans="1:1" x14ac:dyDescent="0.25">
      <c r="A105" s="1">
        <v>42108</v>
      </c>
    </row>
    <row r="106" spans="1:1" x14ac:dyDescent="0.25">
      <c r="A106" s="1">
        <v>42109</v>
      </c>
    </row>
    <row r="107" spans="1:1" x14ac:dyDescent="0.25">
      <c r="A107" s="1">
        <v>42110</v>
      </c>
    </row>
    <row r="108" spans="1:1" x14ac:dyDescent="0.25">
      <c r="A108" s="1">
        <v>42111</v>
      </c>
    </row>
    <row r="109" spans="1:1" x14ac:dyDescent="0.25">
      <c r="A109" s="1">
        <v>42112</v>
      </c>
    </row>
    <row r="110" spans="1:1" x14ac:dyDescent="0.25">
      <c r="A110" s="1">
        <v>42113</v>
      </c>
    </row>
    <row r="111" spans="1:1" x14ac:dyDescent="0.25">
      <c r="A111" s="1">
        <v>42114</v>
      </c>
    </row>
    <row r="112" spans="1:1" x14ac:dyDescent="0.25">
      <c r="A112" s="1">
        <v>42115</v>
      </c>
    </row>
    <row r="113" spans="1:1" x14ac:dyDescent="0.25">
      <c r="A113" s="1">
        <v>42116</v>
      </c>
    </row>
    <row r="114" spans="1:1" x14ac:dyDescent="0.25">
      <c r="A114" s="1">
        <v>42117</v>
      </c>
    </row>
    <row r="115" spans="1:1" x14ac:dyDescent="0.25">
      <c r="A115" s="1">
        <v>42118</v>
      </c>
    </row>
    <row r="116" spans="1:1" x14ac:dyDescent="0.25">
      <c r="A116" s="1">
        <v>42119</v>
      </c>
    </row>
    <row r="117" spans="1:1" x14ac:dyDescent="0.25">
      <c r="A117" s="1">
        <v>42120</v>
      </c>
    </row>
    <row r="118" spans="1:1" x14ac:dyDescent="0.25">
      <c r="A118" s="1">
        <v>42121</v>
      </c>
    </row>
    <row r="119" spans="1:1" x14ac:dyDescent="0.25">
      <c r="A119" s="1">
        <v>42122</v>
      </c>
    </row>
    <row r="120" spans="1:1" x14ac:dyDescent="0.25">
      <c r="A120" s="1">
        <v>42123</v>
      </c>
    </row>
    <row r="121" spans="1:1" x14ac:dyDescent="0.25">
      <c r="A121" s="1">
        <v>42124</v>
      </c>
    </row>
    <row r="122" spans="1:1" x14ac:dyDescent="0.25">
      <c r="A122" s="1">
        <v>42125</v>
      </c>
    </row>
    <row r="123" spans="1:1" x14ac:dyDescent="0.25">
      <c r="A123" s="1">
        <v>42126</v>
      </c>
    </row>
    <row r="124" spans="1:1" x14ac:dyDescent="0.25">
      <c r="A124" s="1">
        <v>42127</v>
      </c>
    </row>
    <row r="125" spans="1:1" x14ac:dyDescent="0.25">
      <c r="A125" s="1">
        <v>42128</v>
      </c>
    </row>
    <row r="126" spans="1:1" x14ac:dyDescent="0.25">
      <c r="A126" s="1">
        <v>42129</v>
      </c>
    </row>
    <row r="127" spans="1:1" x14ac:dyDescent="0.25">
      <c r="A127" s="1">
        <v>42130</v>
      </c>
    </row>
    <row r="128" spans="1:1" x14ac:dyDescent="0.25">
      <c r="A128" s="1">
        <v>42131</v>
      </c>
    </row>
    <row r="129" spans="1:1" x14ac:dyDescent="0.25">
      <c r="A129" s="1">
        <v>42132</v>
      </c>
    </row>
    <row r="130" spans="1:1" x14ac:dyDescent="0.25">
      <c r="A130" s="1">
        <v>42133</v>
      </c>
    </row>
    <row r="131" spans="1:1" x14ac:dyDescent="0.25">
      <c r="A131" s="1">
        <v>42134</v>
      </c>
    </row>
    <row r="132" spans="1:1" x14ac:dyDescent="0.25">
      <c r="A132" s="1">
        <v>42135</v>
      </c>
    </row>
    <row r="133" spans="1:1" x14ac:dyDescent="0.25">
      <c r="A133" s="1">
        <v>42136</v>
      </c>
    </row>
    <row r="134" spans="1:1" x14ac:dyDescent="0.25">
      <c r="A134" s="1">
        <v>42137</v>
      </c>
    </row>
    <row r="135" spans="1:1" x14ac:dyDescent="0.25">
      <c r="A135" s="1">
        <v>42138</v>
      </c>
    </row>
    <row r="136" spans="1:1" x14ac:dyDescent="0.25">
      <c r="A136" s="1">
        <v>42139</v>
      </c>
    </row>
    <row r="137" spans="1:1" x14ac:dyDescent="0.25">
      <c r="A137" s="1">
        <v>42140</v>
      </c>
    </row>
    <row r="138" spans="1:1" x14ac:dyDescent="0.25">
      <c r="A138" s="1">
        <v>42141</v>
      </c>
    </row>
    <row r="139" spans="1:1" x14ac:dyDescent="0.25">
      <c r="A139" s="1">
        <v>42142</v>
      </c>
    </row>
    <row r="140" spans="1:1" x14ac:dyDescent="0.25">
      <c r="A140" s="1">
        <v>42143</v>
      </c>
    </row>
    <row r="141" spans="1:1" x14ac:dyDescent="0.25">
      <c r="A141" s="1">
        <v>42144</v>
      </c>
    </row>
    <row r="142" spans="1:1" x14ac:dyDescent="0.25">
      <c r="A142" s="1">
        <v>42145</v>
      </c>
    </row>
    <row r="143" spans="1:1" x14ac:dyDescent="0.25">
      <c r="A143" s="1">
        <v>42146</v>
      </c>
    </row>
    <row r="144" spans="1:1" x14ac:dyDescent="0.25">
      <c r="A144" s="1">
        <v>42147</v>
      </c>
    </row>
    <row r="145" spans="1:1" x14ac:dyDescent="0.25">
      <c r="A145" s="1">
        <v>42148</v>
      </c>
    </row>
    <row r="146" spans="1:1" x14ac:dyDescent="0.25">
      <c r="A146" s="1">
        <v>42149</v>
      </c>
    </row>
    <row r="147" spans="1:1" x14ac:dyDescent="0.25">
      <c r="A147" s="1">
        <v>42150</v>
      </c>
    </row>
    <row r="148" spans="1:1" x14ac:dyDescent="0.25">
      <c r="A148" s="1">
        <v>42151</v>
      </c>
    </row>
    <row r="149" spans="1:1" x14ac:dyDescent="0.25">
      <c r="A149" s="1">
        <v>42152</v>
      </c>
    </row>
    <row r="150" spans="1:1" x14ac:dyDescent="0.25">
      <c r="A150" s="1">
        <v>42153</v>
      </c>
    </row>
    <row r="151" spans="1:1" x14ac:dyDescent="0.25">
      <c r="A151" s="1">
        <v>42154</v>
      </c>
    </row>
    <row r="152" spans="1:1" x14ac:dyDescent="0.25">
      <c r="A152" s="1">
        <v>42155</v>
      </c>
    </row>
    <row r="153" spans="1:1" x14ac:dyDescent="0.25">
      <c r="A153" s="1">
        <v>42156</v>
      </c>
    </row>
    <row r="154" spans="1:1" x14ac:dyDescent="0.25">
      <c r="A154" s="1">
        <v>42157</v>
      </c>
    </row>
    <row r="155" spans="1:1" x14ac:dyDescent="0.25">
      <c r="A155" s="1">
        <v>42158</v>
      </c>
    </row>
    <row r="156" spans="1:1" x14ac:dyDescent="0.25">
      <c r="A156" s="1">
        <v>42159</v>
      </c>
    </row>
    <row r="157" spans="1:1" x14ac:dyDescent="0.25">
      <c r="A157" s="1">
        <v>42160</v>
      </c>
    </row>
    <row r="158" spans="1:1" x14ac:dyDescent="0.25">
      <c r="A158" s="1">
        <v>42161</v>
      </c>
    </row>
    <row r="159" spans="1:1" x14ac:dyDescent="0.25">
      <c r="A159" s="1">
        <v>42162</v>
      </c>
    </row>
    <row r="160" spans="1:1" x14ac:dyDescent="0.25">
      <c r="A160" s="1">
        <v>42163</v>
      </c>
    </row>
    <row r="161" spans="1:1" x14ac:dyDescent="0.25">
      <c r="A161" s="1">
        <v>42164</v>
      </c>
    </row>
    <row r="162" spans="1:1" x14ac:dyDescent="0.25">
      <c r="A162" s="1">
        <v>42165</v>
      </c>
    </row>
    <row r="163" spans="1:1" x14ac:dyDescent="0.25">
      <c r="A163" s="1">
        <v>42166</v>
      </c>
    </row>
    <row r="164" spans="1:1" x14ac:dyDescent="0.25">
      <c r="A164" s="1">
        <v>42167</v>
      </c>
    </row>
    <row r="165" spans="1:1" x14ac:dyDescent="0.25">
      <c r="A165" s="1">
        <v>42168</v>
      </c>
    </row>
    <row r="166" spans="1:1" x14ac:dyDescent="0.25">
      <c r="A166" s="1">
        <v>42169</v>
      </c>
    </row>
    <row r="167" spans="1:1" x14ac:dyDescent="0.25">
      <c r="A167" s="1">
        <v>42170</v>
      </c>
    </row>
    <row r="168" spans="1:1" x14ac:dyDescent="0.25">
      <c r="A168" s="1">
        <v>42171</v>
      </c>
    </row>
    <row r="169" spans="1:1" x14ac:dyDescent="0.25">
      <c r="A169" s="1">
        <v>42172</v>
      </c>
    </row>
    <row r="170" spans="1:1" x14ac:dyDescent="0.25">
      <c r="A170" s="1">
        <v>42173</v>
      </c>
    </row>
    <row r="171" spans="1:1" x14ac:dyDescent="0.25">
      <c r="A171" s="1">
        <v>42174</v>
      </c>
    </row>
    <row r="172" spans="1:1" x14ac:dyDescent="0.25">
      <c r="A172" s="1">
        <v>42175</v>
      </c>
    </row>
    <row r="173" spans="1:1" x14ac:dyDescent="0.25">
      <c r="A173" s="1">
        <v>42176</v>
      </c>
    </row>
    <row r="174" spans="1:1" x14ac:dyDescent="0.25">
      <c r="A174" s="1">
        <v>42177</v>
      </c>
    </row>
    <row r="175" spans="1:1" x14ac:dyDescent="0.25">
      <c r="A175" s="1">
        <v>42178</v>
      </c>
    </row>
    <row r="176" spans="1:1" x14ac:dyDescent="0.25">
      <c r="A176" s="1">
        <v>42179</v>
      </c>
    </row>
    <row r="177" spans="1:1" x14ac:dyDescent="0.25">
      <c r="A177" s="1">
        <v>42180</v>
      </c>
    </row>
    <row r="178" spans="1:1" x14ac:dyDescent="0.25">
      <c r="A178" s="1">
        <v>42181</v>
      </c>
    </row>
    <row r="179" spans="1:1" x14ac:dyDescent="0.25">
      <c r="A179" s="1">
        <v>42182</v>
      </c>
    </row>
    <row r="180" spans="1:1" x14ac:dyDescent="0.25">
      <c r="A180" s="1">
        <v>42183</v>
      </c>
    </row>
    <row r="181" spans="1:1" x14ac:dyDescent="0.25">
      <c r="A181" s="1">
        <v>42184</v>
      </c>
    </row>
    <row r="182" spans="1:1" x14ac:dyDescent="0.25">
      <c r="A182" s="1">
        <v>42185</v>
      </c>
    </row>
    <row r="183" spans="1:1" x14ac:dyDescent="0.25">
      <c r="A183" s="1">
        <v>42186</v>
      </c>
    </row>
    <row r="184" spans="1:1" x14ac:dyDescent="0.25">
      <c r="A184" s="1">
        <v>42187</v>
      </c>
    </row>
    <row r="185" spans="1:1" x14ac:dyDescent="0.25">
      <c r="A185" s="1">
        <v>42188</v>
      </c>
    </row>
    <row r="186" spans="1:1" x14ac:dyDescent="0.25">
      <c r="A186" s="1">
        <v>42189</v>
      </c>
    </row>
    <row r="187" spans="1:1" x14ac:dyDescent="0.25">
      <c r="A187" s="1">
        <v>42190</v>
      </c>
    </row>
    <row r="188" spans="1:1" x14ac:dyDescent="0.25">
      <c r="A188" s="1">
        <v>42191</v>
      </c>
    </row>
    <row r="189" spans="1:1" x14ac:dyDescent="0.25">
      <c r="A189" s="1">
        <v>42192</v>
      </c>
    </row>
    <row r="190" spans="1:1" x14ac:dyDescent="0.25">
      <c r="A190" s="1">
        <v>42193</v>
      </c>
    </row>
    <row r="191" spans="1:1" x14ac:dyDescent="0.25">
      <c r="A191" s="1">
        <v>42194</v>
      </c>
    </row>
    <row r="192" spans="1:1" x14ac:dyDescent="0.25">
      <c r="A192" s="1">
        <v>42195</v>
      </c>
    </row>
    <row r="193" spans="1:1" x14ac:dyDescent="0.25">
      <c r="A193" s="1">
        <v>42196</v>
      </c>
    </row>
    <row r="194" spans="1:1" x14ac:dyDescent="0.25">
      <c r="A194" s="1">
        <v>42197</v>
      </c>
    </row>
    <row r="195" spans="1:1" x14ac:dyDescent="0.25">
      <c r="A195" s="1">
        <v>42198</v>
      </c>
    </row>
    <row r="196" spans="1:1" x14ac:dyDescent="0.25">
      <c r="A196" s="1">
        <v>42199</v>
      </c>
    </row>
    <row r="197" spans="1:1" x14ac:dyDescent="0.25">
      <c r="A197" s="1">
        <v>42200</v>
      </c>
    </row>
    <row r="198" spans="1:1" x14ac:dyDescent="0.25">
      <c r="A198" s="1">
        <v>42201</v>
      </c>
    </row>
    <row r="199" spans="1:1" x14ac:dyDescent="0.25">
      <c r="A199" s="1">
        <v>42202</v>
      </c>
    </row>
    <row r="200" spans="1:1" x14ac:dyDescent="0.25">
      <c r="A200" s="1">
        <v>42203</v>
      </c>
    </row>
    <row r="201" spans="1:1" x14ac:dyDescent="0.25">
      <c r="A201" s="1">
        <v>42204</v>
      </c>
    </row>
    <row r="202" spans="1:1" x14ac:dyDescent="0.25">
      <c r="A202" s="1">
        <v>42205</v>
      </c>
    </row>
    <row r="203" spans="1:1" x14ac:dyDescent="0.25">
      <c r="A203" s="1">
        <v>42206</v>
      </c>
    </row>
    <row r="204" spans="1:1" x14ac:dyDescent="0.25">
      <c r="A204" s="1">
        <v>42207</v>
      </c>
    </row>
    <row r="205" spans="1:1" x14ac:dyDescent="0.25">
      <c r="A205" s="1">
        <v>42208</v>
      </c>
    </row>
    <row r="206" spans="1:1" x14ac:dyDescent="0.25">
      <c r="A206" s="1">
        <v>42209</v>
      </c>
    </row>
    <row r="207" spans="1:1" x14ac:dyDescent="0.25">
      <c r="A207" s="1">
        <v>42210</v>
      </c>
    </row>
    <row r="208" spans="1:1" x14ac:dyDescent="0.25">
      <c r="A208" s="1">
        <v>42211</v>
      </c>
    </row>
    <row r="209" spans="1:1" x14ac:dyDescent="0.25">
      <c r="A209" s="1">
        <v>42212</v>
      </c>
    </row>
    <row r="210" spans="1:1" x14ac:dyDescent="0.25">
      <c r="A210" s="1">
        <v>42213</v>
      </c>
    </row>
    <row r="211" spans="1:1" x14ac:dyDescent="0.25">
      <c r="A211" s="1">
        <v>42214</v>
      </c>
    </row>
    <row r="212" spans="1:1" x14ac:dyDescent="0.25">
      <c r="A212" s="1">
        <v>42215</v>
      </c>
    </row>
    <row r="213" spans="1:1" x14ac:dyDescent="0.25">
      <c r="A213" s="1">
        <v>42216</v>
      </c>
    </row>
    <row r="214" spans="1:1" x14ac:dyDescent="0.25">
      <c r="A214" s="1">
        <v>42217</v>
      </c>
    </row>
    <row r="215" spans="1:1" x14ac:dyDescent="0.25">
      <c r="A215" s="1">
        <v>42218</v>
      </c>
    </row>
    <row r="216" spans="1:1" x14ac:dyDescent="0.25">
      <c r="A216" s="1">
        <v>42219</v>
      </c>
    </row>
    <row r="217" spans="1:1" x14ac:dyDescent="0.25">
      <c r="A217" s="1">
        <v>42220</v>
      </c>
    </row>
    <row r="218" spans="1:1" x14ac:dyDescent="0.25">
      <c r="A218" s="1">
        <v>42221</v>
      </c>
    </row>
    <row r="219" spans="1:1" x14ac:dyDescent="0.25">
      <c r="A219" s="1">
        <v>42222</v>
      </c>
    </row>
    <row r="220" spans="1:1" x14ac:dyDescent="0.25">
      <c r="A220" s="1">
        <v>42223</v>
      </c>
    </row>
    <row r="221" spans="1:1" x14ac:dyDescent="0.25">
      <c r="A221" s="1">
        <v>42224</v>
      </c>
    </row>
    <row r="222" spans="1:1" x14ac:dyDescent="0.25">
      <c r="A222" s="1">
        <v>42225</v>
      </c>
    </row>
    <row r="223" spans="1:1" x14ac:dyDescent="0.25">
      <c r="A223" s="1">
        <v>42226</v>
      </c>
    </row>
    <row r="224" spans="1:1" x14ac:dyDescent="0.25">
      <c r="A224" s="1">
        <v>42227</v>
      </c>
    </row>
    <row r="225" spans="1:1" x14ac:dyDescent="0.25">
      <c r="A225" s="1">
        <v>42228</v>
      </c>
    </row>
    <row r="226" spans="1:1" x14ac:dyDescent="0.25">
      <c r="A226" s="1">
        <v>42229</v>
      </c>
    </row>
    <row r="227" spans="1:1" x14ac:dyDescent="0.25">
      <c r="A227" s="1">
        <v>42230</v>
      </c>
    </row>
    <row r="228" spans="1:1" x14ac:dyDescent="0.25">
      <c r="A228" s="1">
        <v>42231</v>
      </c>
    </row>
    <row r="229" spans="1:1" x14ac:dyDescent="0.25">
      <c r="A229" s="1">
        <v>42232</v>
      </c>
    </row>
    <row r="230" spans="1:1" x14ac:dyDescent="0.25">
      <c r="A230" s="1">
        <v>42233</v>
      </c>
    </row>
    <row r="231" spans="1:1" x14ac:dyDescent="0.25">
      <c r="A231" s="1">
        <v>42234</v>
      </c>
    </row>
    <row r="232" spans="1:1" x14ac:dyDescent="0.25">
      <c r="A232" s="1">
        <v>42235</v>
      </c>
    </row>
    <row r="233" spans="1:1" x14ac:dyDescent="0.25">
      <c r="A233" s="1">
        <v>42236</v>
      </c>
    </row>
    <row r="234" spans="1:1" x14ac:dyDescent="0.25">
      <c r="A234" s="1">
        <v>42237</v>
      </c>
    </row>
    <row r="235" spans="1:1" x14ac:dyDescent="0.25">
      <c r="A235" s="1">
        <v>42238</v>
      </c>
    </row>
    <row r="236" spans="1:1" x14ac:dyDescent="0.25">
      <c r="A236" s="1">
        <v>42239</v>
      </c>
    </row>
    <row r="237" spans="1:1" x14ac:dyDescent="0.25">
      <c r="A237" s="1">
        <v>42240</v>
      </c>
    </row>
    <row r="238" spans="1:1" x14ac:dyDescent="0.25">
      <c r="A238" s="1">
        <v>42241</v>
      </c>
    </row>
    <row r="239" spans="1:1" x14ac:dyDescent="0.25">
      <c r="A239" s="1">
        <v>42242</v>
      </c>
    </row>
    <row r="240" spans="1:1" x14ac:dyDescent="0.25">
      <c r="A240" s="1">
        <v>42243</v>
      </c>
    </row>
    <row r="241" spans="1:1" x14ac:dyDescent="0.25">
      <c r="A241" s="1">
        <v>42244</v>
      </c>
    </row>
    <row r="242" spans="1:1" x14ac:dyDescent="0.25">
      <c r="A242" s="1">
        <v>42245</v>
      </c>
    </row>
    <row r="243" spans="1:1" x14ac:dyDescent="0.25">
      <c r="A243" s="1">
        <v>42246</v>
      </c>
    </row>
    <row r="244" spans="1:1" x14ac:dyDescent="0.25">
      <c r="A244" s="1">
        <v>42247</v>
      </c>
    </row>
    <row r="245" spans="1:1" x14ac:dyDescent="0.25">
      <c r="A245" s="1">
        <v>42248</v>
      </c>
    </row>
    <row r="246" spans="1:1" x14ac:dyDescent="0.25">
      <c r="A246" s="1">
        <v>42249</v>
      </c>
    </row>
    <row r="247" spans="1:1" x14ac:dyDescent="0.25">
      <c r="A247" s="1">
        <v>42250</v>
      </c>
    </row>
    <row r="248" spans="1:1" x14ac:dyDescent="0.25">
      <c r="A248" s="1">
        <v>42251</v>
      </c>
    </row>
    <row r="249" spans="1:1" x14ac:dyDescent="0.25">
      <c r="A249" s="1">
        <v>42252</v>
      </c>
    </row>
    <row r="250" spans="1:1" x14ac:dyDescent="0.25">
      <c r="A250" s="1">
        <v>42253</v>
      </c>
    </row>
    <row r="251" spans="1:1" x14ac:dyDescent="0.25">
      <c r="A251" s="1">
        <v>42254</v>
      </c>
    </row>
    <row r="252" spans="1:1" x14ac:dyDescent="0.25">
      <c r="A252" s="1">
        <v>42255</v>
      </c>
    </row>
    <row r="253" spans="1:1" x14ac:dyDescent="0.25">
      <c r="A253" s="1">
        <v>42256</v>
      </c>
    </row>
    <row r="254" spans="1:1" x14ac:dyDescent="0.25">
      <c r="A254" s="1">
        <v>42257</v>
      </c>
    </row>
    <row r="255" spans="1:1" x14ac:dyDescent="0.25">
      <c r="A255" s="1">
        <v>42258</v>
      </c>
    </row>
    <row r="256" spans="1:1" x14ac:dyDescent="0.25">
      <c r="A256" s="1">
        <v>42259</v>
      </c>
    </row>
    <row r="257" spans="1:1" x14ac:dyDescent="0.25">
      <c r="A257" s="1">
        <v>42260</v>
      </c>
    </row>
    <row r="258" spans="1:1" x14ac:dyDescent="0.25">
      <c r="A258" s="1">
        <v>42261</v>
      </c>
    </row>
    <row r="259" spans="1:1" x14ac:dyDescent="0.25">
      <c r="A259" s="1">
        <v>42262</v>
      </c>
    </row>
    <row r="260" spans="1:1" x14ac:dyDescent="0.25">
      <c r="A260" s="1">
        <v>42263</v>
      </c>
    </row>
    <row r="261" spans="1:1" x14ac:dyDescent="0.25">
      <c r="A261" s="1">
        <v>42264</v>
      </c>
    </row>
    <row r="262" spans="1:1" x14ac:dyDescent="0.25">
      <c r="A262" s="1">
        <v>42265</v>
      </c>
    </row>
    <row r="263" spans="1:1" x14ac:dyDescent="0.25">
      <c r="A263" s="1">
        <v>42266</v>
      </c>
    </row>
    <row r="264" spans="1:1" x14ac:dyDescent="0.25">
      <c r="A264" s="1">
        <v>42267</v>
      </c>
    </row>
    <row r="265" spans="1:1" x14ac:dyDescent="0.25">
      <c r="A265" s="1">
        <v>42268</v>
      </c>
    </row>
    <row r="266" spans="1:1" x14ac:dyDescent="0.25">
      <c r="A266" s="1">
        <v>42269</v>
      </c>
    </row>
    <row r="267" spans="1:1" x14ac:dyDescent="0.25">
      <c r="A267" s="1">
        <v>42270</v>
      </c>
    </row>
    <row r="268" spans="1:1" x14ac:dyDescent="0.25">
      <c r="A268" s="1">
        <v>42271</v>
      </c>
    </row>
    <row r="269" spans="1:1" x14ac:dyDescent="0.25">
      <c r="A269" s="1">
        <v>42272</v>
      </c>
    </row>
    <row r="270" spans="1:1" x14ac:dyDescent="0.25">
      <c r="A270" s="1">
        <v>42273</v>
      </c>
    </row>
    <row r="271" spans="1:1" x14ac:dyDescent="0.25">
      <c r="A271" s="1">
        <v>42274</v>
      </c>
    </row>
    <row r="272" spans="1:1" x14ac:dyDescent="0.25">
      <c r="A272" s="1">
        <v>42275</v>
      </c>
    </row>
    <row r="273" spans="1:1" x14ac:dyDescent="0.25">
      <c r="A273" s="1">
        <v>42276</v>
      </c>
    </row>
    <row r="274" spans="1:1" x14ac:dyDescent="0.25">
      <c r="A274" s="1">
        <v>42277</v>
      </c>
    </row>
    <row r="275" spans="1:1" x14ac:dyDescent="0.25">
      <c r="A275" s="1">
        <v>42278</v>
      </c>
    </row>
    <row r="276" spans="1:1" x14ac:dyDescent="0.25">
      <c r="A276" s="1">
        <v>42279</v>
      </c>
    </row>
    <row r="277" spans="1:1" x14ac:dyDescent="0.25">
      <c r="A277" s="1">
        <v>42280</v>
      </c>
    </row>
    <row r="278" spans="1:1" x14ac:dyDescent="0.25">
      <c r="A278" s="1">
        <v>42281</v>
      </c>
    </row>
    <row r="279" spans="1:1" x14ac:dyDescent="0.25">
      <c r="A279" s="1">
        <v>42282</v>
      </c>
    </row>
    <row r="280" spans="1:1" x14ac:dyDescent="0.25">
      <c r="A280" s="1">
        <v>42283</v>
      </c>
    </row>
    <row r="281" spans="1:1" x14ac:dyDescent="0.25">
      <c r="A281" s="1">
        <v>42284</v>
      </c>
    </row>
    <row r="282" spans="1:1" x14ac:dyDescent="0.25">
      <c r="A282" s="1">
        <v>42285</v>
      </c>
    </row>
    <row r="283" spans="1:1" x14ac:dyDescent="0.25">
      <c r="A283" s="1">
        <v>42286</v>
      </c>
    </row>
    <row r="284" spans="1:1" x14ac:dyDescent="0.25">
      <c r="A284" s="1">
        <v>42287</v>
      </c>
    </row>
    <row r="285" spans="1:1" x14ac:dyDescent="0.25">
      <c r="A285" s="1">
        <v>42288</v>
      </c>
    </row>
    <row r="286" spans="1:1" x14ac:dyDescent="0.25">
      <c r="A286" s="1">
        <v>42289</v>
      </c>
    </row>
    <row r="287" spans="1:1" x14ac:dyDescent="0.25">
      <c r="A287" s="1">
        <v>42290</v>
      </c>
    </row>
    <row r="288" spans="1:1" x14ac:dyDescent="0.25">
      <c r="A288" s="1">
        <v>42291</v>
      </c>
    </row>
    <row r="289" spans="1:1" x14ac:dyDescent="0.25">
      <c r="A289" s="1">
        <v>42292</v>
      </c>
    </row>
    <row r="290" spans="1:1" x14ac:dyDescent="0.25">
      <c r="A290" s="1">
        <v>42293</v>
      </c>
    </row>
    <row r="291" spans="1:1" x14ac:dyDescent="0.25">
      <c r="A291" s="1">
        <v>42294</v>
      </c>
    </row>
    <row r="292" spans="1:1" x14ac:dyDescent="0.25">
      <c r="A292" s="1">
        <v>42295</v>
      </c>
    </row>
    <row r="293" spans="1:1" x14ac:dyDescent="0.25">
      <c r="A293" s="1">
        <v>42296</v>
      </c>
    </row>
    <row r="294" spans="1:1" x14ac:dyDescent="0.25">
      <c r="A294" s="1">
        <v>42297</v>
      </c>
    </row>
    <row r="295" spans="1:1" x14ac:dyDescent="0.25">
      <c r="A295" s="1">
        <v>42298</v>
      </c>
    </row>
    <row r="296" spans="1:1" x14ac:dyDescent="0.25">
      <c r="A296" s="1">
        <v>42299</v>
      </c>
    </row>
    <row r="297" spans="1:1" x14ac:dyDescent="0.25">
      <c r="A297" s="1">
        <v>42300</v>
      </c>
    </row>
    <row r="298" spans="1:1" x14ac:dyDescent="0.25">
      <c r="A298" s="1">
        <v>42301</v>
      </c>
    </row>
    <row r="299" spans="1:1" x14ac:dyDescent="0.25">
      <c r="A299" s="1">
        <v>42302</v>
      </c>
    </row>
    <row r="300" spans="1:1" x14ac:dyDescent="0.25">
      <c r="A300" s="1">
        <v>42303</v>
      </c>
    </row>
    <row r="301" spans="1:1" x14ac:dyDescent="0.25">
      <c r="A301" s="1">
        <v>42304</v>
      </c>
    </row>
    <row r="302" spans="1:1" x14ac:dyDescent="0.25">
      <c r="A302" s="1">
        <v>42305</v>
      </c>
    </row>
    <row r="303" spans="1:1" x14ac:dyDescent="0.25">
      <c r="A303" s="1">
        <v>42306</v>
      </c>
    </row>
    <row r="304" spans="1:1" x14ac:dyDescent="0.25">
      <c r="A304" s="1">
        <v>42307</v>
      </c>
    </row>
    <row r="305" spans="1:1" x14ac:dyDescent="0.25">
      <c r="A305" s="1">
        <v>42308</v>
      </c>
    </row>
    <row r="306" spans="1:1" x14ac:dyDescent="0.25">
      <c r="A306" s="1">
        <v>42309</v>
      </c>
    </row>
    <row r="307" spans="1:1" x14ac:dyDescent="0.25">
      <c r="A307" s="1">
        <v>42310</v>
      </c>
    </row>
    <row r="308" spans="1:1" x14ac:dyDescent="0.25">
      <c r="A308" s="1">
        <v>42311</v>
      </c>
    </row>
    <row r="309" spans="1:1" x14ac:dyDescent="0.25">
      <c r="A309" s="1">
        <v>42312</v>
      </c>
    </row>
    <row r="310" spans="1:1" x14ac:dyDescent="0.25">
      <c r="A310" s="1">
        <v>42313</v>
      </c>
    </row>
    <row r="311" spans="1:1" x14ac:dyDescent="0.25">
      <c r="A311" s="1">
        <v>42314</v>
      </c>
    </row>
    <row r="312" spans="1:1" x14ac:dyDescent="0.25">
      <c r="A312" s="1">
        <v>42315</v>
      </c>
    </row>
    <row r="313" spans="1:1" x14ac:dyDescent="0.25">
      <c r="A313" s="1">
        <v>42316</v>
      </c>
    </row>
    <row r="314" spans="1:1" x14ac:dyDescent="0.25">
      <c r="A314" s="1">
        <v>42317</v>
      </c>
    </row>
    <row r="315" spans="1:1" x14ac:dyDescent="0.25">
      <c r="A315" s="1">
        <v>42318</v>
      </c>
    </row>
    <row r="316" spans="1:1" x14ac:dyDescent="0.25">
      <c r="A316" s="1">
        <v>42319</v>
      </c>
    </row>
    <row r="317" spans="1:1" x14ac:dyDescent="0.25">
      <c r="A317" s="1">
        <v>42320</v>
      </c>
    </row>
    <row r="318" spans="1:1" x14ac:dyDescent="0.25">
      <c r="A318" s="1">
        <v>42321</v>
      </c>
    </row>
    <row r="319" spans="1:1" x14ac:dyDescent="0.25">
      <c r="A319" s="1">
        <v>42322</v>
      </c>
    </row>
    <row r="320" spans="1:1" x14ac:dyDescent="0.25">
      <c r="A320" s="1">
        <v>42323</v>
      </c>
    </row>
    <row r="321" spans="1:1" x14ac:dyDescent="0.25">
      <c r="A321" s="1">
        <v>42324</v>
      </c>
    </row>
    <row r="322" spans="1:1" x14ac:dyDescent="0.25">
      <c r="A322" s="1">
        <v>42325</v>
      </c>
    </row>
    <row r="323" spans="1:1" x14ac:dyDescent="0.25">
      <c r="A323" s="1">
        <v>42326</v>
      </c>
    </row>
    <row r="324" spans="1:1" x14ac:dyDescent="0.25">
      <c r="A324" s="1">
        <v>42327</v>
      </c>
    </row>
    <row r="325" spans="1:1" x14ac:dyDescent="0.25">
      <c r="A325" s="1">
        <v>42328</v>
      </c>
    </row>
    <row r="326" spans="1:1" x14ac:dyDescent="0.25">
      <c r="A326" s="1">
        <v>42329</v>
      </c>
    </row>
    <row r="327" spans="1:1" x14ac:dyDescent="0.25">
      <c r="A327" s="1">
        <v>42330</v>
      </c>
    </row>
    <row r="328" spans="1:1" x14ac:dyDescent="0.25">
      <c r="A328" s="1">
        <v>42331</v>
      </c>
    </row>
    <row r="329" spans="1:1" x14ac:dyDescent="0.25">
      <c r="A329" s="1">
        <v>42332</v>
      </c>
    </row>
    <row r="330" spans="1:1" x14ac:dyDescent="0.25">
      <c r="A330" s="1">
        <v>42333</v>
      </c>
    </row>
    <row r="331" spans="1:1" x14ac:dyDescent="0.25">
      <c r="A331" s="1">
        <v>42334</v>
      </c>
    </row>
    <row r="332" spans="1:1" x14ac:dyDescent="0.25">
      <c r="A332" s="1">
        <v>42335</v>
      </c>
    </row>
    <row r="333" spans="1:1" x14ac:dyDescent="0.25">
      <c r="A333" s="1">
        <v>42336</v>
      </c>
    </row>
    <row r="334" spans="1:1" x14ac:dyDescent="0.25">
      <c r="A334" s="1">
        <v>42337</v>
      </c>
    </row>
    <row r="335" spans="1:1" x14ac:dyDescent="0.25">
      <c r="A335" s="1">
        <v>42338</v>
      </c>
    </row>
    <row r="336" spans="1:1" x14ac:dyDescent="0.25">
      <c r="A336" s="1">
        <v>42339</v>
      </c>
    </row>
    <row r="337" spans="1:1" x14ac:dyDescent="0.25">
      <c r="A337" s="1">
        <v>42340</v>
      </c>
    </row>
    <row r="338" spans="1:1" x14ac:dyDescent="0.25">
      <c r="A338" s="1">
        <v>42341</v>
      </c>
    </row>
    <row r="339" spans="1:1" x14ac:dyDescent="0.25">
      <c r="A339" s="1">
        <v>42342</v>
      </c>
    </row>
    <row r="340" spans="1:1" x14ac:dyDescent="0.25">
      <c r="A340" s="1">
        <v>42343</v>
      </c>
    </row>
    <row r="341" spans="1:1" x14ac:dyDescent="0.25">
      <c r="A341" s="1">
        <v>42344</v>
      </c>
    </row>
    <row r="342" spans="1:1" x14ac:dyDescent="0.25">
      <c r="A342" s="1">
        <v>42345</v>
      </c>
    </row>
    <row r="343" spans="1:1" x14ac:dyDescent="0.25">
      <c r="A343" s="1">
        <v>42346</v>
      </c>
    </row>
    <row r="344" spans="1:1" x14ac:dyDescent="0.25">
      <c r="A344" s="1">
        <v>42347</v>
      </c>
    </row>
    <row r="345" spans="1:1" x14ac:dyDescent="0.25">
      <c r="A345" s="1">
        <v>42348</v>
      </c>
    </row>
    <row r="346" spans="1:1" x14ac:dyDescent="0.25">
      <c r="A346" s="1">
        <v>42349</v>
      </c>
    </row>
    <row r="347" spans="1:1" x14ac:dyDescent="0.25">
      <c r="A347" s="1">
        <v>42350</v>
      </c>
    </row>
    <row r="348" spans="1:1" x14ac:dyDescent="0.25">
      <c r="A348" s="1">
        <v>42351</v>
      </c>
    </row>
    <row r="349" spans="1:1" x14ac:dyDescent="0.25">
      <c r="A349" s="1">
        <v>42352</v>
      </c>
    </row>
    <row r="350" spans="1:1" x14ac:dyDescent="0.25">
      <c r="A350" s="1">
        <v>42353</v>
      </c>
    </row>
    <row r="351" spans="1:1" x14ac:dyDescent="0.25">
      <c r="A351" s="1">
        <v>42354</v>
      </c>
    </row>
    <row r="352" spans="1:1" x14ac:dyDescent="0.25">
      <c r="A352" s="1">
        <v>42355</v>
      </c>
    </row>
    <row r="353" spans="1:1" x14ac:dyDescent="0.25">
      <c r="A353" s="1">
        <v>42356</v>
      </c>
    </row>
    <row r="354" spans="1:1" x14ac:dyDescent="0.25">
      <c r="A354" s="1">
        <v>42357</v>
      </c>
    </row>
    <row r="355" spans="1:1" x14ac:dyDescent="0.25">
      <c r="A355" s="1">
        <v>42358</v>
      </c>
    </row>
    <row r="356" spans="1:1" x14ac:dyDescent="0.25">
      <c r="A356" s="1">
        <v>42359</v>
      </c>
    </row>
    <row r="357" spans="1:1" x14ac:dyDescent="0.25">
      <c r="A357" s="1">
        <v>42360</v>
      </c>
    </row>
    <row r="358" spans="1:1" x14ac:dyDescent="0.25">
      <c r="A358" s="1">
        <v>42361</v>
      </c>
    </row>
    <row r="359" spans="1:1" x14ac:dyDescent="0.25">
      <c r="A359" s="1">
        <v>42362</v>
      </c>
    </row>
    <row r="360" spans="1:1" x14ac:dyDescent="0.25">
      <c r="A360" s="1">
        <v>42363</v>
      </c>
    </row>
    <row r="361" spans="1:1" x14ac:dyDescent="0.25">
      <c r="A361" s="1">
        <v>42364</v>
      </c>
    </row>
    <row r="362" spans="1:1" x14ac:dyDescent="0.25">
      <c r="A362" s="1">
        <v>42365</v>
      </c>
    </row>
    <row r="363" spans="1:1" x14ac:dyDescent="0.25">
      <c r="A363" s="1">
        <v>42366</v>
      </c>
    </row>
    <row r="364" spans="1:1" x14ac:dyDescent="0.25">
      <c r="A364" s="1">
        <v>42367</v>
      </c>
    </row>
    <row r="365" spans="1:1" x14ac:dyDescent="0.25">
      <c r="A365" s="1">
        <v>42368</v>
      </c>
    </row>
    <row r="366" spans="1:1" x14ac:dyDescent="0.25">
      <c r="A366" s="1">
        <v>42369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2"/>
  <sheetViews>
    <sheetView workbookViewId="0"/>
  </sheetViews>
  <sheetFormatPr defaultColWidth="9" defaultRowHeight="12.75" x14ac:dyDescent="0.2"/>
  <cols>
    <col min="1" max="1" width="37.875" style="5" customWidth="1"/>
    <col min="2" max="2" width="19.25" style="6" customWidth="1"/>
    <col min="3" max="3" width="18.625" style="6" customWidth="1"/>
    <col min="4" max="4" width="12.875" style="6" customWidth="1"/>
    <col min="5" max="5" width="19.875" style="6" customWidth="1"/>
    <col min="6" max="6" width="22.875" style="6" customWidth="1"/>
    <col min="7" max="7" width="22" style="6" customWidth="1"/>
    <col min="8" max="8" width="25.75" style="6" customWidth="1"/>
    <col min="9" max="10" width="7.75" style="6" customWidth="1"/>
    <col min="11" max="11" width="7.125" style="6" customWidth="1"/>
    <col min="12" max="12" width="6.875" style="6" customWidth="1"/>
    <col min="13" max="13" width="5.75" style="6" customWidth="1"/>
    <col min="14" max="14" width="6.25" style="6" customWidth="1"/>
    <col min="15" max="15" width="15.375" style="6" customWidth="1"/>
    <col min="16" max="16" width="21.125" style="6" customWidth="1"/>
    <col min="17" max="16384" width="9" style="6"/>
  </cols>
  <sheetData>
    <row r="1" spans="1:8" ht="15" x14ac:dyDescent="0.25">
      <c r="A1" s="5" t="s">
        <v>41</v>
      </c>
      <c r="D1"/>
      <c r="E1" s="7"/>
    </row>
    <row r="2" spans="1:8" ht="15" x14ac:dyDescent="0.25">
      <c r="D2"/>
      <c r="E2" s="8"/>
    </row>
    <row r="3" spans="1:8" x14ac:dyDescent="0.2">
      <c r="A3" s="9" t="s">
        <v>12</v>
      </c>
      <c r="B3" s="10">
        <f>AantalBedden</f>
        <v>24</v>
      </c>
      <c r="D3" s="9"/>
      <c r="E3" s="10"/>
      <c r="G3" s="9" t="s">
        <v>12</v>
      </c>
      <c r="H3" s="10">
        <f>AantalBeddenNieuw</f>
        <v>22</v>
      </c>
    </row>
    <row r="4" spans="1:8" x14ac:dyDescent="0.2">
      <c r="A4" s="9" t="s">
        <v>13</v>
      </c>
      <c r="B4" s="10">
        <f>BeddenHuidig[[#Totals],[Aantal]]/(Opnamedagen*52)</f>
        <v>4.9175824175824179</v>
      </c>
      <c r="D4" s="9"/>
      <c r="E4" s="10"/>
      <c r="G4" s="9" t="s">
        <v>13</v>
      </c>
      <c r="H4" s="10">
        <f>OpnamesNieuw/365</f>
        <v>4.904109589041096</v>
      </c>
    </row>
    <row r="5" spans="1:8" x14ac:dyDescent="0.2">
      <c r="A5" s="9" t="s">
        <v>14</v>
      </c>
      <c r="B5" s="10">
        <f>BeddenHuidig[[#Totals],[Warme bedtijd]]</f>
        <v>3.438212290502793</v>
      </c>
      <c r="D5" s="9"/>
      <c r="E5" s="10"/>
      <c r="G5" s="9" t="s">
        <v>14</v>
      </c>
      <c r="H5" s="10">
        <f>wbtNieuw</f>
        <v>3.438212290502793</v>
      </c>
    </row>
    <row r="6" spans="1:8" x14ac:dyDescent="0.2">
      <c r="A6" s="9" t="s">
        <v>15</v>
      </c>
      <c r="B6" s="11">
        <f>B4*B5/B3</f>
        <v>0.70448717948717954</v>
      </c>
      <c r="D6" s="9"/>
      <c r="E6" s="11"/>
      <c r="G6" s="9" t="s">
        <v>15</v>
      </c>
      <c r="H6" s="10">
        <f>B6</f>
        <v>0.70448717948717954</v>
      </c>
    </row>
    <row r="7" spans="1:8" x14ac:dyDescent="0.2">
      <c r="A7" s="9" t="s">
        <v>16</v>
      </c>
      <c r="B7" s="12">
        <f>1/VLOOKUP(B3,$A$12:$H$212,8,0)</f>
        <v>4.7225458102347939E-8</v>
      </c>
      <c r="D7" s="9"/>
      <c r="E7" s="12"/>
      <c r="G7" s="9" t="s">
        <v>16</v>
      </c>
      <c r="H7" s="12">
        <f>1/VLOOKUP(H3,Erlang!$A$12:$H$212,8,0)</f>
        <v>4.9966356220644009E-8</v>
      </c>
    </row>
    <row r="8" spans="1:8" ht="15.75" x14ac:dyDescent="0.25">
      <c r="A8" s="9" t="s">
        <v>17</v>
      </c>
      <c r="B8" s="13">
        <f>VLOOKUP(B3,A12:B212,2,0)</f>
        <v>2.2672247192520145E-2</v>
      </c>
      <c r="D8" s="9"/>
      <c r="E8" s="13"/>
      <c r="G8" s="9" t="s">
        <v>17</v>
      </c>
      <c r="H8" s="13">
        <f>VLOOKUP(H3,Erlang!$A$12:$B$212,2,0)</f>
        <v>4.37789130017242E-2</v>
      </c>
    </row>
    <row r="9" spans="1:8" x14ac:dyDescent="0.2">
      <c r="A9" s="9" t="s">
        <v>18</v>
      </c>
      <c r="B9" s="14">
        <f>1/B8</f>
        <v>44.106787982177273</v>
      </c>
      <c r="D9" s="9"/>
      <c r="E9" s="14"/>
      <c r="G9" s="9" t="s">
        <v>18</v>
      </c>
      <c r="H9" s="14">
        <f>1/H8</f>
        <v>22.842047265098056</v>
      </c>
    </row>
    <row r="10" spans="1:8" ht="15" x14ac:dyDescent="0.25">
      <c r="D10"/>
      <c r="E10" s="7"/>
    </row>
    <row r="11" spans="1:8" x14ac:dyDescent="0.2">
      <c r="A11" s="15" t="s">
        <v>19</v>
      </c>
      <c r="B11" s="15" t="s">
        <v>20</v>
      </c>
      <c r="C11" s="15" t="s">
        <v>21</v>
      </c>
      <c r="D11" s="15" t="s">
        <v>22</v>
      </c>
      <c r="E11" s="15" t="s">
        <v>23</v>
      </c>
      <c r="F11" s="15" t="s">
        <v>24</v>
      </c>
      <c r="G11" s="15" t="s">
        <v>25</v>
      </c>
      <c r="H11" s="15" t="s">
        <v>26</v>
      </c>
    </row>
    <row r="12" spans="1:8" x14ac:dyDescent="0.2">
      <c r="A12" s="12">
        <v>0</v>
      </c>
      <c r="B12" s="16">
        <f>$B$7*G12</f>
        <v>4.7225458102347939E-8</v>
      </c>
      <c r="C12" s="17">
        <f>B12</f>
        <v>4.7225458102347939E-8</v>
      </c>
      <c r="D12" s="18">
        <f t="shared" ref="D12:D75" si="0">FACT(A12)</f>
        <v>1</v>
      </c>
      <c r="E12" s="18">
        <f>1/D12</f>
        <v>1</v>
      </c>
      <c r="F12" s="18">
        <f t="shared" ref="F12:F75" si="1">($B$4*$B$5)^A12</f>
        <v>1</v>
      </c>
      <c r="G12" s="18">
        <f>E12*F12</f>
        <v>1</v>
      </c>
      <c r="H12" s="18">
        <f>G12</f>
        <v>1</v>
      </c>
    </row>
    <row r="13" spans="1:8" x14ac:dyDescent="0.2">
      <c r="A13" s="12">
        <v>1</v>
      </c>
      <c r="B13" s="16">
        <f t="shared" ref="B13:B76" si="2">IF(A13&gt;$B$3,0,$B$7*G13)</f>
        <v>7.9847351468431359E-7</v>
      </c>
      <c r="C13" s="17">
        <f>C12+B13</f>
        <v>8.4569897278666151E-7</v>
      </c>
      <c r="D13" s="18">
        <f t="shared" si="0"/>
        <v>1</v>
      </c>
      <c r="E13" s="18">
        <f t="shared" ref="E13:E76" si="3">1/D13</f>
        <v>1</v>
      </c>
      <c r="F13" s="18">
        <f t="shared" si="1"/>
        <v>16.907692307692308</v>
      </c>
      <c r="G13" s="18">
        <f t="shared" ref="G13:G76" si="4">E13*F13</f>
        <v>16.907692307692308</v>
      </c>
      <c r="H13" s="18">
        <f>H12+G13</f>
        <v>17.907692307692308</v>
      </c>
    </row>
    <row r="14" spans="1:8" x14ac:dyDescent="0.2">
      <c r="A14" s="12">
        <v>2</v>
      </c>
      <c r="B14" s="16">
        <f t="shared" si="2"/>
        <v>6.7501722510620049E-6</v>
      </c>
      <c r="C14" s="17">
        <f t="shared" ref="C14:C77" si="5">C13+B14</f>
        <v>7.5958712238486668E-6</v>
      </c>
      <c r="D14" s="18">
        <f t="shared" si="0"/>
        <v>2</v>
      </c>
      <c r="E14" s="18">
        <f t="shared" si="3"/>
        <v>0.5</v>
      </c>
      <c r="F14" s="18">
        <f t="shared" si="1"/>
        <v>285.87005917159763</v>
      </c>
      <c r="G14" s="18">
        <f t="shared" si="4"/>
        <v>142.93502958579882</v>
      </c>
      <c r="H14" s="18">
        <f>H13+G14</f>
        <v>160.84272189349113</v>
      </c>
    </row>
    <row r="15" spans="1:8" x14ac:dyDescent="0.2">
      <c r="A15" s="12">
        <v>3</v>
      </c>
      <c r="B15" s="16">
        <f t="shared" si="2"/>
        <v>3.8043278481626378E-5</v>
      </c>
      <c r="C15" s="17">
        <f t="shared" si="5"/>
        <v>4.5639149705475042E-5</v>
      </c>
      <c r="D15" s="18">
        <f t="shared" si="0"/>
        <v>6</v>
      </c>
      <c r="E15" s="18">
        <f t="shared" si="3"/>
        <v>0.16666666666666666</v>
      </c>
      <c r="F15" s="18">
        <f t="shared" si="1"/>
        <v>4833.403000455166</v>
      </c>
      <c r="G15" s="18">
        <f t="shared" si="4"/>
        <v>805.56716674252766</v>
      </c>
      <c r="H15" s="18">
        <f t="shared" ref="H15:H78" si="6">H14+G15</f>
        <v>966.40988863601876</v>
      </c>
    </row>
    <row r="16" spans="1:8" x14ac:dyDescent="0.2">
      <c r="A16" s="12">
        <v>4</v>
      </c>
      <c r="B16" s="16">
        <f t="shared" si="2"/>
        <v>1.6080601173579766E-4</v>
      </c>
      <c r="C16" s="17">
        <f t="shared" si="5"/>
        <v>2.0644516144127271E-4</v>
      </c>
      <c r="D16" s="18">
        <f t="shared" si="0"/>
        <v>24</v>
      </c>
      <c r="E16" s="18">
        <f t="shared" si="3"/>
        <v>4.1666666666666664E-2</v>
      </c>
      <c r="F16" s="18">
        <f t="shared" si="1"/>
        <v>81721.690730772738</v>
      </c>
      <c r="G16" s="18">
        <f t="shared" si="4"/>
        <v>3405.0704471155304</v>
      </c>
      <c r="H16" s="18">
        <f t="shared" si="6"/>
        <v>4371.4803357515493</v>
      </c>
    </row>
    <row r="17" spans="1:8" x14ac:dyDescent="0.2">
      <c r="A17" s="12">
        <v>5</v>
      </c>
      <c r="B17" s="16">
        <f t="shared" si="2"/>
        <v>5.4377171353120512E-4</v>
      </c>
      <c r="C17" s="17">
        <f t="shared" si="5"/>
        <v>7.5021687497247788E-4</v>
      </c>
      <c r="D17" s="18">
        <f t="shared" si="0"/>
        <v>120</v>
      </c>
      <c r="E17" s="18">
        <f t="shared" si="3"/>
        <v>8.3333333333333332E-3</v>
      </c>
      <c r="F17" s="18">
        <f t="shared" si="1"/>
        <v>1381725.2017402961</v>
      </c>
      <c r="G17" s="18">
        <f t="shared" si="4"/>
        <v>11514.376681169135</v>
      </c>
      <c r="H17" s="18">
        <f t="shared" si="6"/>
        <v>15885.857016920683</v>
      </c>
    </row>
    <row r="18" spans="1:8" x14ac:dyDescent="0.2">
      <c r="A18" s="12">
        <v>6</v>
      </c>
      <c r="B18" s="16">
        <f t="shared" si="2"/>
        <v>1.5323208030020368E-3</v>
      </c>
      <c r="C18" s="17">
        <f t="shared" si="5"/>
        <v>2.2825376779745145E-3</v>
      </c>
      <c r="D18" s="18">
        <f t="shared" si="0"/>
        <v>720</v>
      </c>
      <c r="E18" s="18">
        <f t="shared" si="3"/>
        <v>1.3888888888888889E-3</v>
      </c>
      <c r="F18" s="18">
        <f t="shared" si="1"/>
        <v>23361784.564809006</v>
      </c>
      <c r="G18" s="18">
        <f t="shared" si="4"/>
        <v>32446.923006679175</v>
      </c>
      <c r="H18" s="18">
        <f t="shared" si="6"/>
        <v>48332.780023599858</v>
      </c>
    </row>
    <row r="19" spans="1:8" x14ac:dyDescent="0.2">
      <c r="A19" s="12">
        <v>7</v>
      </c>
      <c r="B19" s="16">
        <f t="shared" si="2"/>
        <v>3.7011440934049192E-3</v>
      </c>
      <c r="C19" s="17">
        <f t="shared" si="5"/>
        <v>5.9836817713794337E-3</v>
      </c>
      <c r="D19" s="18">
        <f t="shared" si="0"/>
        <v>5040</v>
      </c>
      <c r="E19" s="18">
        <f t="shared" si="3"/>
        <v>1.9841269841269841E-4</v>
      </c>
      <c r="F19" s="18">
        <f t="shared" si="1"/>
        <v>394993865.18038607</v>
      </c>
      <c r="G19" s="18">
        <f t="shared" si="4"/>
        <v>78371.798646901996</v>
      </c>
      <c r="H19" s="18">
        <f t="shared" si="6"/>
        <v>126704.57867050185</v>
      </c>
    </row>
    <row r="20" spans="1:8" x14ac:dyDescent="0.2">
      <c r="A20" s="12">
        <v>8</v>
      </c>
      <c r="B20" s="16">
        <f t="shared" si="2"/>
        <v>7.8222256897153963E-3</v>
      </c>
      <c r="C20" s="17">
        <f t="shared" si="5"/>
        <v>1.380590746109483E-2</v>
      </c>
      <c r="D20" s="18">
        <f t="shared" si="0"/>
        <v>40320</v>
      </c>
      <c r="E20" s="18">
        <f t="shared" si="3"/>
        <v>2.4801587301587302E-5</v>
      </c>
      <c r="F20" s="18">
        <f t="shared" si="1"/>
        <v>6678434735.8960667</v>
      </c>
      <c r="G20" s="18">
        <f t="shared" si="4"/>
        <v>165635.78214027942</v>
      </c>
      <c r="H20" s="18">
        <f t="shared" si="6"/>
        <v>292340.36081078125</v>
      </c>
    </row>
    <row r="21" spans="1:8" x14ac:dyDescent="0.2">
      <c r="A21" s="12">
        <v>9</v>
      </c>
      <c r="B21" s="16">
        <f t="shared" si="2"/>
        <v>1.4695087235892688E-2</v>
      </c>
      <c r="C21" s="17">
        <f t="shared" si="5"/>
        <v>2.8500994696987518E-2</v>
      </c>
      <c r="D21" s="18">
        <f t="shared" si="0"/>
        <v>362880</v>
      </c>
      <c r="E21" s="18">
        <f t="shared" si="3"/>
        <v>2.7557319223985893E-6</v>
      </c>
      <c r="F21" s="18">
        <f t="shared" si="1"/>
        <v>112916919611.53503</v>
      </c>
      <c r="G21" s="18">
        <f t="shared" si="4"/>
        <v>311168.75995242241</v>
      </c>
      <c r="H21" s="18">
        <f t="shared" si="6"/>
        <v>603509.12076320359</v>
      </c>
    </row>
    <row r="22" spans="1:8" x14ac:dyDescent="0.2">
      <c r="A22" s="12">
        <v>10</v>
      </c>
      <c r="B22" s="16">
        <f t="shared" si="2"/>
        <v>2.4846001341917015E-2</v>
      </c>
      <c r="C22" s="17">
        <f t="shared" si="5"/>
        <v>5.3346996038904533E-2</v>
      </c>
      <c r="D22" s="18">
        <f t="shared" si="0"/>
        <v>3628800</v>
      </c>
      <c r="E22" s="18">
        <f t="shared" si="3"/>
        <v>2.7557319223985888E-7</v>
      </c>
      <c r="F22" s="18">
        <f t="shared" si="1"/>
        <v>1909164533124.2615</v>
      </c>
      <c r="G22" s="18">
        <f t="shared" si="4"/>
        <v>526114.56490417256</v>
      </c>
      <c r="H22" s="18">
        <f t="shared" si="6"/>
        <v>1129623.685667376</v>
      </c>
    </row>
    <row r="23" spans="1:8" x14ac:dyDescent="0.2">
      <c r="A23" s="12">
        <v>11</v>
      </c>
      <c r="B23" s="16">
        <f t="shared" si="2"/>
        <v>3.818986779687665E-2</v>
      </c>
      <c r="C23" s="17">
        <f t="shared" si="5"/>
        <v>9.153686383578119E-2</v>
      </c>
      <c r="D23" s="18">
        <f t="shared" si="0"/>
        <v>39916800</v>
      </c>
      <c r="E23" s="18">
        <f t="shared" si="3"/>
        <v>2.505210838544172E-8</v>
      </c>
      <c r="F23" s="18">
        <f t="shared" si="1"/>
        <v>32279566490824.051</v>
      </c>
      <c r="G23" s="18">
        <f t="shared" si="4"/>
        <v>808671.1983631968</v>
      </c>
      <c r="H23" s="18">
        <f t="shared" si="6"/>
        <v>1938294.8840305728</v>
      </c>
    </row>
    <row r="24" spans="1:8" x14ac:dyDescent="0.2">
      <c r="A24" s="12">
        <v>12</v>
      </c>
      <c r="B24" s="16">
        <f t="shared" si="2"/>
        <v>5.3808544498419798E-2</v>
      </c>
      <c r="C24" s="17">
        <f t="shared" si="5"/>
        <v>0.14534540833420098</v>
      </c>
      <c r="D24" s="18">
        <f t="shared" si="0"/>
        <v>479001600</v>
      </c>
      <c r="E24" s="18">
        <f t="shared" si="3"/>
        <v>2.08767569878681E-9</v>
      </c>
      <c r="F24" s="18">
        <f t="shared" si="1"/>
        <v>545772978052548.25</v>
      </c>
      <c r="G24" s="18">
        <f t="shared" si="4"/>
        <v>1139396.9833348121</v>
      </c>
      <c r="H24" s="18">
        <f t="shared" si="6"/>
        <v>3077691.8673653849</v>
      </c>
    </row>
    <row r="25" spans="1:8" x14ac:dyDescent="0.2">
      <c r="A25" s="12">
        <v>13</v>
      </c>
      <c r="B25" s="16">
        <f t="shared" si="2"/>
        <v>6.9982947223388589E-2</v>
      </c>
      <c r="C25" s="17">
        <f t="shared" si="5"/>
        <v>0.21532835555758956</v>
      </c>
      <c r="D25" s="18">
        <f t="shared" si="0"/>
        <v>6227020800</v>
      </c>
      <c r="E25" s="18">
        <f t="shared" si="3"/>
        <v>1.6059043836821613E-10</v>
      </c>
      <c r="F25" s="18">
        <f t="shared" si="1"/>
        <v>9227761582765394</v>
      </c>
      <c r="G25" s="18">
        <f t="shared" si="4"/>
        <v>1481890.2777336785</v>
      </c>
      <c r="H25" s="18">
        <f t="shared" si="6"/>
        <v>4559582.1450990634</v>
      </c>
    </row>
    <row r="26" spans="1:8" x14ac:dyDescent="0.2">
      <c r="A26" s="12">
        <v>14</v>
      </c>
      <c r="B26" s="16">
        <f t="shared" si="2"/>
        <v>8.4517867031323135E-2</v>
      </c>
      <c r="C26" s="17">
        <f t="shared" si="5"/>
        <v>0.29984622258891269</v>
      </c>
      <c r="D26" s="18">
        <f t="shared" si="0"/>
        <v>87178291200</v>
      </c>
      <c r="E26" s="18">
        <f t="shared" si="3"/>
        <v>1.1470745597729725E-11</v>
      </c>
      <c r="F26" s="18">
        <f t="shared" si="1"/>
        <v>1.5602015353014102E+17</v>
      </c>
      <c r="G26" s="18">
        <f t="shared" si="4"/>
        <v>1789667.4892629809</v>
      </c>
      <c r="H26" s="18">
        <f t="shared" si="6"/>
        <v>6349249.6343620438</v>
      </c>
    </row>
    <row r="27" spans="1:8" x14ac:dyDescent="0.2">
      <c r="A27" s="12">
        <v>15</v>
      </c>
      <c r="B27" s="16">
        <f t="shared" si="2"/>
        <v>9.5266806017870895E-2</v>
      </c>
      <c r="C27" s="17">
        <f t="shared" si="5"/>
        <v>0.3951130286067836</v>
      </c>
      <c r="D27" s="18">
        <f t="shared" si="0"/>
        <v>1307674368000</v>
      </c>
      <c r="E27" s="18">
        <f t="shared" si="3"/>
        <v>7.6471637318198164E-13</v>
      </c>
      <c r="F27" s="18">
        <f t="shared" si="1"/>
        <v>2.6379407496865382E+18</v>
      </c>
      <c r="G27" s="18">
        <f t="shared" si="4"/>
        <v>2017276.4827692471</v>
      </c>
      <c r="H27" s="18">
        <f t="shared" si="6"/>
        <v>8366526.117131291</v>
      </c>
    </row>
    <row r="28" spans="1:8" x14ac:dyDescent="0.2">
      <c r="A28" s="12">
        <v>16</v>
      </c>
      <c r="B28" s="16">
        <f t="shared" si="2"/>
        <v>0.10067136520542319</v>
      </c>
      <c r="C28" s="17">
        <f t="shared" si="5"/>
        <v>0.49578439381220679</v>
      </c>
      <c r="D28" s="18">
        <f t="shared" si="0"/>
        <v>20922789888000</v>
      </c>
      <c r="E28" s="18">
        <f t="shared" si="3"/>
        <v>4.7794773323873853E-14</v>
      </c>
      <c r="F28" s="18">
        <f t="shared" si="1"/>
        <v>4.4601490521623167E+19</v>
      </c>
      <c r="G28" s="18">
        <f t="shared" si="4"/>
        <v>2131718.1293878872</v>
      </c>
      <c r="H28" s="18">
        <f t="shared" si="6"/>
        <v>10498244.246519178</v>
      </c>
    </row>
    <row r="29" spans="1:8" x14ac:dyDescent="0.2">
      <c r="A29" s="12">
        <v>17</v>
      </c>
      <c r="B29" s="16">
        <f>IF(A29&gt;$B$3,0,$B$7*G29)</f>
        <v>0.10012473335815393</v>
      </c>
      <c r="C29" s="17">
        <f t="shared" si="5"/>
        <v>0.59590912717036071</v>
      </c>
      <c r="D29" s="18">
        <f t="shared" si="0"/>
        <v>355687428096000</v>
      </c>
      <c r="E29" s="18">
        <f t="shared" si="3"/>
        <v>2.8114572543455206E-15</v>
      </c>
      <c r="F29" s="18">
        <f t="shared" si="1"/>
        <v>7.5410827820405935E+20</v>
      </c>
      <c r="G29" s="18">
        <f t="shared" si="4"/>
        <v>2120143.1893188129</v>
      </c>
      <c r="H29" s="18">
        <f t="shared" si="6"/>
        <v>12618387.435837992</v>
      </c>
    </row>
    <row r="30" spans="1:8" x14ac:dyDescent="0.2">
      <c r="A30" s="12">
        <v>18</v>
      </c>
      <c r="B30" s="16">
        <f t="shared" si="2"/>
        <v>9.4048788000522368E-2</v>
      </c>
      <c r="C30" s="17">
        <f t="shared" si="5"/>
        <v>0.68995791517088312</v>
      </c>
      <c r="D30" s="18">
        <f t="shared" si="0"/>
        <v>6402373705728000</v>
      </c>
      <c r="E30" s="18">
        <f t="shared" si="3"/>
        <v>1.5619206968586225E-16</v>
      </c>
      <c r="F30" s="18">
        <f t="shared" si="1"/>
        <v>1.2750230734557866E+22</v>
      </c>
      <c r="G30" s="18">
        <f t="shared" si="4"/>
        <v>1991484.9274028849</v>
      </c>
      <c r="H30" s="18">
        <f t="shared" si="6"/>
        <v>14609872.363240877</v>
      </c>
    </row>
    <row r="31" spans="1:8" x14ac:dyDescent="0.2">
      <c r="A31" s="12">
        <v>19</v>
      </c>
      <c r="B31" s="16">
        <f t="shared" si="2"/>
        <v>8.3691998390748257E-2</v>
      </c>
      <c r="C31" s="17">
        <f t="shared" si="5"/>
        <v>0.77364991356163137</v>
      </c>
      <c r="D31" s="18">
        <f t="shared" si="0"/>
        <v>1.21645100408832E+17</v>
      </c>
      <c r="E31" s="18">
        <f t="shared" si="3"/>
        <v>8.2206352466243295E-18</v>
      </c>
      <c r="F31" s="18">
        <f t="shared" si="1"/>
        <v>2.1557697811198608E+23</v>
      </c>
      <c r="G31" s="18">
        <f t="shared" si="4"/>
        <v>1772179.7046281544</v>
      </c>
      <c r="H31" s="18">
        <f t="shared" si="6"/>
        <v>16382052.067869032</v>
      </c>
    </row>
    <row r="32" spans="1:8" x14ac:dyDescent="0.2">
      <c r="A32" s="12">
        <v>20</v>
      </c>
      <c r="B32" s="16">
        <f t="shared" si="2"/>
        <v>7.0751927870332576E-2</v>
      </c>
      <c r="C32" s="17">
        <f t="shared" si="5"/>
        <v>0.84440184143196395</v>
      </c>
      <c r="D32" s="18">
        <f t="shared" si="0"/>
        <v>2.43290200817664E+18</v>
      </c>
      <c r="E32" s="18">
        <f t="shared" si="3"/>
        <v>4.1103176233121648E-19</v>
      </c>
      <c r="F32" s="18">
        <f t="shared" si="1"/>
        <v>3.6449092145395803E+24</v>
      </c>
      <c r="G32" s="18">
        <f t="shared" si="4"/>
        <v>1498173.4579894939</v>
      </c>
      <c r="H32" s="18">
        <f t="shared" si="6"/>
        <v>17880225.525858525</v>
      </c>
    </row>
    <row r="33" spans="1:8" x14ac:dyDescent="0.2">
      <c r="A33" s="12">
        <v>21</v>
      </c>
      <c r="B33" s="16">
        <f t="shared" si="2"/>
        <v>5.6964372695601104E-2</v>
      </c>
      <c r="C33" s="17">
        <f t="shared" si="5"/>
        <v>0.90136621412756501</v>
      </c>
      <c r="D33" s="18">
        <f t="shared" si="0"/>
        <v>5.109094217170944E+19</v>
      </c>
      <c r="E33" s="18">
        <f t="shared" si="3"/>
        <v>1.9572941063391263E-20</v>
      </c>
      <c r="F33" s="18">
        <f t="shared" si="1"/>
        <v>6.1627003488907678E+25</v>
      </c>
      <c r="G33" s="18">
        <f t="shared" si="4"/>
        <v>1206221.7072017977</v>
      </c>
      <c r="H33" s="18">
        <f t="shared" si="6"/>
        <v>19086447.233060323</v>
      </c>
    </row>
    <row r="34" spans="1:8" x14ac:dyDescent="0.2">
      <c r="A34" s="12">
        <v>22</v>
      </c>
      <c r="B34" s="16">
        <f t="shared" si="2"/>
        <v>4.37789130017242E-2</v>
      </c>
      <c r="C34" s="17">
        <f t="shared" si="5"/>
        <v>0.94514512712928922</v>
      </c>
      <c r="D34" s="18">
        <f t="shared" si="0"/>
        <v>1.1240007277776077E+21</v>
      </c>
      <c r="E34" s="18">
        <f t="shared" si="3"/>
        <v>8.8967913924505741E-22</v>
      </c>
      <c r="F34" s="18">
        <f t="shared" si="1"/>
        <v>1.0419704128355312E+27</v>
      </c>
      <c r="G34" s="18">
        <f t="shared" si="4"/>
        <v>927019.34001033253</v>
      </c>
      <c r="H34" s="18">
        <f t="shared" si="6"/>
        <v>20013466.573070657</v>
      </c>
    </row>
    <row r="35" spans="1:8" x14ac:dyDescent="0.2">
      <c r="A35" s="12">
        <v>23</v>
      </c>
      <c r="B35" s="16">
        <f t="shared" si="2"/>
        <v>3.2182625678190552E-2</v>
      </c>
      <c r="C35" s="17">
        <f t="shared" si="5"/>
        <v>0.97732775280747974</v>
      </c>
      <c r="D35" s="18">
        <f t="shared" si="0"/>
        <v>2.5852016738884978E+22</v>
      </c>
      <c r="E35" s="18">
        <f t="shared" si="3"/>
        <v>3.8681701706306835E-23</v>
      </c>
      <c r="F35" s="18">
        <f t="shared" si="1"/>
        <v>1.7617315133942287E+28</v>
      </c>
      <c r="G35" s="18">
        <f t="shared" si="4"/>
        <v>681467.72887716058</v>
      </c>
      <c r="H35" s="18">
        <f t="shared" si="6"/>
        <v>20694934.301947817</v>
      </c>
    </row>
    <row r="36" spans="1:8" x14ac:dyDescent="0.2">
      <c r="A36" s="12">
        <v>24</v>
      </c>
      <c r="B36" s="16">
        <f t="shared" si="2"/>
        <v>2.2672247192520145E-2</v>
      </c>
      <c r="C36" s="17">
        <f t="shared" si="5"/>
        <v>0.99999999999999989</v>
      </c>
      <c r="D36" s="18">
        <f t="shared" si="0"/>
        <v>6.2044840173323941E+23</v>
      </c>
      <c r="E36" s="18">
        <f t="shared" si="3"/>
        <v>1.6117375710961184E-24</v>
      </c>
      <c r="F36" s="18">
        <f t="shared" si="1"/>
        <v>2.9786814357234733E+29</v>
      </c>
      <c r="G36" s="18">
        <f t="shared" si="4"/>
        <v>480085.27822820493</v>
      </c>
      <c r="H36" s="18">
        <f t="shared" si="6"/>
        <v>21175019.580176022</v>
      </c>
    </row>
    <row r="37" spans="1:8" x14ac:dyDescent="0.2">
      <c r="A37" s="12">
        <v>25</v>
      </c>
      <c r="B37" s="16">
        <f t="shared" si="2"/>
        <v>0</v>
      </c>
      <c r="C37" s="17">
        <f t="shared" si="5"/>
        <v>0.99999999999999989</v>
      </c>
      <c r="D37" s="18">
        <f t="shared" si="0"/>
        <v>1.5511210043330984E+25</v>
      </c>
      <c r="E37" s="18">
        <f t="shared" si="3"/>
        <v>6.4469502843844747E-26</v>
      </c>
      <c r="F37" s="18">
        <f t="shared" si="1"/>
        <v>5.0362629197847648E+30</v>
      </c>
      <c r="G37" s="18">
        <f t="shared" si="4"/>
        <v>324685.36662941374</v>
      </c>
      <c r="H37" s="18">
        <f t="shared" si="6"/>
        <v>21499704.946805436</v>
      </c>
    </row>
    <row r="38" spans="1:8" x14ac:dyDescent="0.2">
      <c r="A38" s="12">
        <v>26</v>
      </c>
      <c r="B38" s="16">
        <f t="shared" si="2"/>
        <v>0</v>
      </c>
      <c r="C38" s="17">
        <f t="shared" si="5"/>
        <v>0.99999999999999989</v>
      </c>
      <c r="D38" s="18">
        <f t="shared" si="0"/>
        <v>4.0329146112660572E+26</v>
      </c>
      <c r="E38" s="18">
        <f t="shared" si="3"/>
        <v>2.4795962632247969E-27</v>
      </c>
      <c r="F38" s="18">
        <f t="shared" si="1"/>
        <v>8.515158382836086E+31</v>
      </c>
      <c r="G38" s="18">
        <f t="shared" si="4"/>
        <v>211141.54906847663</v>
      </c>
      <c r="H38" s="18">
        <f t="shared" si="6"/>
        <v>21710846.495873913</v>
      </c>
    </row>
    <row r="39" spans="1:8" x14ac:dyDescent="0.2">
      <c r="A39" s="12">
        <v>27</v>
      </c>
      <c r="B39" s="16">
        <f t="shared" si="2"/>
        <v>0</v>
      </c>
      <c r="C39" s="17">
        <f t="shared" si="5"/>
        <v>0.99999999999999989</v>
      </c>
      <c r="D39" s="18">
        <f t="shared" si="0"/>
        <v>1.0888869450418352E+28</v>
      </c>
      <c r="E39" s="18">
        <f t="shared" si="3"/>
        <v>9.183689863795546E-29</v>
      </c>
      <c r="F39" s="18">
        <f t="shared" si="1"/>
        <v>1.4397167788825936E+33</v>
      </c>
      <c r="G39" s="18">
        <f t="shared" si="4"/>
        <v>132219.1238896045</v>
      </c>
      <c r="H39" s="18">
        <f t="shared" si="6"/>
        <v>21843065.619763516</v>
      </c>
    </row>
    <row r="40" spans="1:8" x14ac:dyDescent="0.2">
      <c r="A40" s="12">
        <v>28</v>
      </c>
      <c r="B40" s="16">
        <f t="shared" si="2"/>
        <v>0</v>
      </c>
      <c r="C40" s="17">
        <f t="shared" si="5"/>
        <v>0.99999999999999989</v>
      </c>
      <c r="D40" s="18">
        <f t="shared" si="0"/>
        <v>3.048883446117138E+29</v>
      </c>
      <c r="E40" s="18">
        <f t="shared" si="3"/>
        <v>3.2798892370698385E-30</v>
      </c>
      <c r="F40" s="18">
        <f t="shared" si="1"/>
        <v>2.4342288307568781E+34</v>
      </c>
      <c r="G40" s="18">
        <f t="shared" si="4"/>
        <v>79840.009425645811</v>
      </c>
      <c r="H40" s="18">
        <f t="shared" si="6"/>
        <v>21922905.629189163</v>
      </c>
    </row>
    <row r="41" spans="1:8" x14ac:dyDescent="0.2">
      <c r="A41" s="12">
        <v>29</v>
      </c>
      <c r="B41" s="16">
        <f t="shared" si="2"/>
        <v>0</v>
      </c>
      <c r="C41" s="17">
        <f t="shared" si="5"/>
        <v>0.99999999999999989</v>
      </c>
      <c r="D41" s="18">
        <f t="shared" si="0"/>
        <v>8.8417619937397008E+30</v>
      </c>
      <c r="E41" s="18">
        <f t="shared" si="3"/>
        <v>1.1309962886447718E-31</v>
      </c>
      <c r="F41" s="18">
        <f t="shared" si="1"/>
        <v>4.1157192076950911E+35</v>
      </c>
      <c r="G41" s="18">
        <f t="shared" si="4"/>
        <v>46548.631490071486</v>
      </c>
      <c r="H41" s="18">
        <f t="shared" si="6"/>
        <v>21969454.260679234</v>
      </c>
    </row>
    <row r="42" spans="1:8" x14ac:dyDescent="0.2">
      <c r="A42" s="12">
        <v>30</v>
      </c>
      <c r="B42" s="16">
        <f t="shared" si="2"/>
        <v>0</v>
      </c>
      <c r="C42" s="17">
        <f t="shared" si="5"/>
        <v>0.99999999999999989</v>
      </c>
      <c r="D42" s="18">
        <f t="shared" si="0"/>
        <v>2.652528598121911E+32</v>
      </c>
      <c r="E42" s="18">
        <f t="shared" si="3"/>
        <v>3.7699876288159047E-33</v>
      </c>
      <c r="F42" s="18">
        <f t="shared" si="1"/>
        <v>6.9587313988567758E+36</v>
      </c>
      <c r="G42" s="18">
        <f t="shared" si="4"/>
        <v>26234.331285942841</v>
      </c>
      <c r="H42" s="18">
        <f t="shared" si="6"/>
        <v>21995688.591965176</v>
      </c>
    </row>
    <row r="43" spans="1:8" x14ac:dyDescent="0.2">
      <c r="A43" s="12">
        <v>31</v>
      </c>
      <c r="B43" s="16">
        <f t="shared" si="2"/>
        <v>0</v>
      </c>
      <c r="C43" s="17">
        <f t="shared" si="5"/>
        <v>0.99999999999999989</v>
      </c>
      <c r="D43" s="18">
        <f t="shared" si="0"/>
        <v>8.2228386541779236E+33</v>
      </c>
      <c r="E43" s="18">
        <f t="shared" si="3"/>
        <v>1.2161250415535179E-34</v>
      </c>
      <c r="F43" s="18">
        <f t="shared" si="1"/>
        <v>1.1765608934374766E+38</v>
      </c>
      <c r="G43" s="18">
        <f t="shared" si="4"/>
        <v>14308.451654218954</v>
      </c>
      <c r="H43" s="18">
        <f t="shared" si="6"/>
        <v>22009997.043619394</v>
      </c>
    </row>
    <row r="44" spans="1:8" x14ac:dyDescent="0.2">
      <c r="A44" s="12">
        <v>32</v>
      </c>
      <c r="B44" s="16">
        <f t="shared" si="2"/>
        <v>0</v>
      </c>
      <c r="C44" s="17">
        <f t="shared" si="5"/>
        <v>0.99999999999999989</v>
      </c>
      <c r="D44" s="18">
        <f t="shared" si="0"/>
        <v>2.6313083693369355E+35</v>
      </c>
      <c r="E44" s="18">
        <f t="shared" si="3"/>
        <v>3.8003907548547434E-36</v>
      </c>
      <c r="F44" s="18">
        <f t="shared" si="1"/>
        <v>1.9892929567504411E+39</v>
      </c>
      <c r="G44" s="18">
        <f t="shared" si="4"/>
        <v>7560.0905615320335</v>
      </c>
      <c r="H44" s="18">
        <f t="shared" si="6"/>
        <v>22017557.134180926</v>
      </c>
    </row>
    <row r="45" spans="1:8" x14ac:dyDescent="0.2">
      <c r="A45" s="12">
        <v>33</v>
      </c>
      <c r="B45" s="16">
        <f t="shared" si="2"/>
        <v>0</v>
      </c>
      <c r="C45" s="17">
        <f t="shared" si="5"/>
        <v>0.99999999999999989</v>
      </c>
      <c r="D45" s="18">
        <f t="shared" si="0"/>
        <v>8.6833176188118895E+36</v>
      </c>
      <c r="E45" s="18">
        <f t="shared" si="3"/>
        <v>1.1516335620771947E-37</v>
      </c>
      <c r="F45" s="18">
        <f t="shared" si="1"/>
        <v>3.3634353222595923E+40</v>
      </c>
      <c r="G45" s="18">
        <f t="shared" si="4"/>
        <v>3873.4450009900715</v>
      </c>
      <c r="H45" s="18">
        <f t="shared" si="6"/>
        <v>22021430.579181917</v>
      </c>
    </row>
    <row r="46" spans="1:8" x14ac:dyDescent="0.2">
      <c r="A46" s="12">
        <v>34</v>
      </c>
      <c r="B46" s="16">
        <f t="shared" si="2"/>
        <v>0</v>
      </c>
      <c r="C46" s="17">
        <f t="shared" si="5"/>
        <v>0.99999999999999989</v>
      </c>
      <c r="D46" s="18">
        <f t="shared" si="0"/>
        <v>2.9523279903960408E+38</v>
      </c>
      <c r="E46" s="18">
        <f t="shared" si="3"/>
        <v>3.3871575355211624E-39</v>
      </c>
      <c r="F46" s="18">
        <f t="shared" si="1"/>
        <v>5.68679295255891E+41</v>
      </c>
      <c r="G46" s="18">
        <f t="shared" si="4"/>
        <v>1926.2063602208552</v>
      </c>
      <c r="H46" s="18">
        <f t="shared" si="6"/>
        <v>22023356.785542138</v>
      </c>
    </row>
    <row r="47" spans="1:8" x14ac:dyDescent="0.2">
      <c r="A47" s="12">
        <v>35</v>
      </c>
      <c r="B47" s="16">
        <f t="shared" si="2"/>
        <v>0</v>
      </c>
      <c r="C47" s="17">
        <f t="shared" si="5"/>
        <v>0.99999999999999989</v>
      </c>
      <c r="D47" s="18">
        <f t="shared" si="0"/>
        <v>1.0333147966386144E+40</v>
      </c>
      <c r="E47" s="18">
        <f t="shared" si="3"/>
        <v>9.6775929586318907E-41</v>
      </c>
      <c r="F47" s="18">
        <f t="shared" si="1"/>
        <v>9.6150545459419111E+42</v>
      </c>
      <c r="G47" s="18">
        <f t="shared" si="4"/>
        <v>930.50584170668992</v>
      </c>
      <c r="H47" s="18">
        <f t="shared" si="6"/>
        <v>22024287.291383844</v>
      </c>
    </row>
    <row r="48" spans="1:8" x14ac:dyDescent="0.2">
      <c r="A48" s="12">
        <v>36</v>
      </c>
      <c r="B48" s="16">
        <f t="shared" si="2"/>
        <v>0</v>
      </c>
      <c r="C48" s="17">
        <f t="shared" si="5"/>
        <v>0.99999999999999989</v>
      </c>
      <c r="D48" s="18">
        <f t="shared" si="0"/>
        <v>3.7199332678990133E+41</v>
      </c>
      <c r="E48" s="18">
        <f t="shared" si="3"/>
        <v>2.6882202662866357E-42</v>
      </c>
      <c r="F48" s="18">
        <f t="shared" si="1"/>
        <v>1.6256838378446402E+44</v>
      </c>
      <c r="G48" s="18">
        <f t="shared" si="4"/>
        <v>437.01962394685984</v>
      </c>
      <c r="H48" s="18">
        <f t="shared" si="6"/>
        <v>22024724.31100779</v>
      </c>
    </row>
    <row r="49" spans="1:8" x14ac:dyDescent="0.2">
      <c r="A49" s="12">
        <v>37</v>
      </c>
      <c r="B49" s="16">
        <f t="shared" si="2"/>
        <v>0</v>
      </c>
      <c r="C49" s="17">
        <f t="shared" si="5"/>
        <v>0.99999999999999989</v>
      </c>
      <c r="D49" s="18">
        <f t="shared" si="0"/>
        <v>1.3763753091226346E+43</v>
      </c>
      <c r="E49" s="18">
        <f t="shared" si="3"/>
        <v>7.2654601791530714E-44</v>
      </c>
      <c r="F49" s="18">
        <f t="shared" si="1"/>
        <v>2.7486562119865533E+45</v>
      </c>
      <c r="G49" s="18">
        <f t="shared" si="4"/>
        <v>199.70252254370027</v>
      </c>
      <c r="H49" s="18">
        <f t="shared" si="6"/>
        <v>22024924.013530333</v>
      </c>
    </row>
    <row r="50" spans="1:8" x14ac:dyDescent="0.2">
      <c r="A50" s="12">
        <v>38</v>
      </c>
      <c r="B50" s="16">
        <f t="shared" si="2"/>
        <v>0</v>
      </c>
      <c r="C50" s="17">
        <f t="shared" si="5"/>
        <v>0.99999999999999989</v>
      </c>
      <c r="D50" s="18">
        <f t="shared" si="0"/>
        <v>5.2302261746660104E+44</v>
      </c>
      <c r="E50" s="18">
        <f t="shared" si="3"/>
        <v>1.9119632050402823E-45</v>
      </c>
      <c r="F50" s="18">
        <f t="shared" si="1"/>
        <v>4.6473433491895729E+46</v>
      </c>
      <c r="G50" s="18">
        <f t="shared" si="4"/>
        <v>88.855494848391359</v>
      </c>
      <c r="H50" s="18">
        <f t="shared" si="6"/>
        <v>22025012.869025182</v>
      </c>
    </row>
    <row r="51" spans="1:8" x14ac:dyDescent="0.2">
      <c r="A51" s="12">
        <v>39</v>
      </c>
      <c r="B51" s="16">
        <f t="shared" si="2"/>
        <v>0</v>
      </c>
      <c r="C51" s="17">
        <f t="shared" si="5"/>
        <v>0.99999999999999989</v>
      </c>
      <c r="D51" s="18">
        <f t="shared" si="0"/>
        <v>2.0397882081197447E+46</v>
      </c>
      <c r="E51" s="18">
        <f t="shared" si="3"/>
        <v>4.9024697565135425E-47</v>
      </c>
      <c r="F51" s="18">
        <f t="shared" si="1"/>
        <v>7.8575851396297524E+47</v>
      </c>
      <c r="G51" s="18">
        <f t="shared" si="4"/>
        <v>38.521573506265099</v>
      </c>
      <c r="H51" s="18">
        <f t="shared" si="6"/>
        <v>22025051.390598688</v>
      </c>
    </row>
    <row r="52" spans="1:8" x14ac:dyDescent="0.2">
      <c r="A52" s="12">
        <v>40</v>
      </c>
      <c r="B52" s="16">
        <f t="shared" si="2"/>
        <v>0</v>
      </c>
      <c r="C52" s="17">
        <f t="shared" si="5"/>
        <v>0.99999999999999989</v>
      </c>
      <c r="D52" s="18">
        <f t="shared" si="0"/>
        <v>8.1591528324789801E+47</v>
      </c>
      <c r="E52" s="18">
        <f t="shared" si="3"/>
        <v>1.2256174391283854E-48</v>
      </c>
      <c r="F52" s="18">
        <f t="shared" si="1"/>
        <v>1.3285363182235538E+49</v>
      </c>
      <c r="G52" s="18">
        <f t="shared" si="4"/>
        <v>16.282772801302055</v>
      </c>
      <c r="H52" s="18">
        <f t="shared" si="6"/>
        <v>22025067.67337149</v>
      </c>
    </row>
    <row r="53" spans="1:8" x14ac:dyDescent="0.2">
      <c r="A53" s="12">
        <v>41</v>
      </c>
      <c r="B53" s="16">
        <f t="shared" si="2"/>
        <v>0</v>
      </c>
      <c r="C53" s="17">
        <f t="shared" si="5"/>
        <v>0.99999999999999989</v>
      </c>
      <c r="D53" s="18">
        <f t="shared" si="0"/>
        <v>3.3452526613163798E+49</v>
      </c>
      <c r="E53" s="18">
        <f t="shared" si="3"/>
        <v>2.9893108271424056E-50</v>
      </c>
      <c r="F53" s="18">
        <f t="shared" si="1"/>
        <v>2.246248328811824E+50</v>
      </c>
      <c r="G53" s="18">
        <f t="shared" si="4"/>
        <v>6.7147344497677199</v>
      </c>
      <c r="H53" s="18">
        <f t="shared" si="6"/>
        <v>22025074.38810594</v>
      </c>
    </row>
    <row r="54" spans="1:8" x14ac:dyDescent="0.2">
      <c r="A54" s="12">
        <v>42</v>
      </c>
      <c r="B54" s="16">
        <f t="shared" si="2"/>
        <v>0</v>
      </c>
      <c r="C54" s="17">
        <f t="shared" si="5"/>
        <v>0.99999999999999989</v>
      </c>
      <c r="D54" s="18">
        <f t="shared" si="0"/>
        <v>1.4050061177528801E+51</v>
      </c>
      <c r="E54" s="18">
        <f t="shared" si="3"/>
        <v>7.1174067312914375E-52</v>
      </c>
      <c r="F54" s="18">
        <f t="shared" si="1"/>
        <v>3.7978875590218377E+51</v>
      </c>
      <c r="G54" s="18">
        <f t="shared" si="4"/>
        <v>2.7031110477270035</v>
      </c>
      <c r="H54" s="18">
        <f t="shared" si="6"/>
        <v>22025077.091216989</v>
      </c>
    </row>
    <row r="55" spans="1:8" x14ac:dyDescent="0.2">
      <c r="A55" s="12">
        <v>43</v>
      </c>
      <c r="B55" s="16">
        <f t="shared" si="2"/>
        <v>0</v>
      </c>
      <c r="C55" s="17">
        <f t="shared" si="5"/>
        <v>0.99999999999999989</v>
      </c>
      <c r="D55" s="18">
        <f t="shared" si="0"/>
        <v>6.0415263063373845E+52</v>
      </c>
      <c r="E55" s="18">
        <f t="shared" si="3"/>
        <v>1.6552108677421949E-53</v>
      </c>
      <c r="F55" s="18">
        <f t="shared" si="1"/>
        <v>6.421351426715384E+52</v>
      </c>
      <c r="G55" s="18">
        <f t="shared" si="4"/>
        <v>1.0628690667091152</v>
      </c>
      <c r="H55" s="18">
        <f t="shared" si="6"/>
        <v>22025078.154086057</v>
      </c>
    </row>
    <row r="56" spans="1:8" x14ac:dyDescent="0.2">
      <c r="A56" s="12">
        <v>44</v>
      </c>
      <c r="B56" s="16">
        <f t="shared" si="2"/>
        <v>0</v>
      </c>
      <c r="C56" s="17">
        <f t="shared" si="5"/>
        <v>0.99999999999999989</v>
      </c>
      <c r="D56" s="18">
        <f t="shared" si="0"/>
        <v>2.6582715747884495E+54</v>
      </c>
      <c r="E56" s="18">
        <f t="shared" si="3"/>
        <v>3.7618428812322608E-55</v>
      </c>
      <c r="F56" s="18">
        <f t="shared" si="1"/>
        <v>1.0857023412246473E+54</v>
      </c>
      <c r="G56" s="18">
        <f t="shared" si="4"/>
        <v>0.40842416234731382</v>
      </c>
      <c r="H56" s="18">
        <f t="shared" si="6"/>
        <v>22025078.562510218</v>
      </c>
    </row>
    <row r="57" spans="1:8" x14ac:dyDescent="0.2">
      <c r="A57" s="12">
        <v>45</v>
      </c>
      <c r="B57" s="16">
        <f t="shared" si="2"/>
        <v>0</v>
      </c>
      <c r="C57" s="17">
        <f t="shared" si="5"/>
        <v>0.99999999999999989</v>
      </c>
      <c r="D57" s="18">
        <f t="shared" si="0"/>
        <v>1.1962222086548021E+56</v>
      </c>
      <c r="E57" s="18">
        <f t="shared" si="3"/>
        <v>8.3596508471828034E-57</v>
      </c>
      <c r="F57" s="18">
        <f t="shared" si="1"/>
        <v>1.8356721123167502E+55</v>
      </c>
      <c r="G57" s="18">
        <f t="shared" si="4"/>
        <v>0.15345577928878568</v>
      </c>
      <c r="H57" s="18">
        <f t="shared" si="6"/>
        <v>22025078.715965997</v>
      </c>
    </row>
    <row r="58" spans="1:8" x14ac:dyDescent="0.2">
      <c r="A58" s="12">
        <v>46</v>
      </c>
      <c r="B58" s="16">
        <f t="shared" si="2"/>
        <v>0</v>
      </c>
      <c r="C58" s="17">
        <f t="shared" si="5"/>
        <v>0.99999999999999989</v>
      </c>
      <c r="D58" s="18">
        <f t="shared" si="0"/>
        <v>5.5026221598120892E+57</v>
      </c>
      <c r="E58" s="18">
        <f t="shared" si="3"/>
        <v>1.817315401561479E-58</v>
      </c>
      <c r="F58" s="18">
        <f t="shared" si="1"/>
        <v>3.1036979252863203E+56</v>
      </c>
      <c r="G58" s="18">
        <f t="shared" si="4"/>
        <v>5.6403980414172383E-2</v>
      </c>
      <c r="H58" s="18">
        <f t="shared" si="6"/>
        <v>22025078.772369977</v>
      </c>
    </row>
    <row r="59" spans="1:8" x14ac:dyDescent="0.2">
      <c r="A59" s="12">
        <v>47</v>
      </c>
      <c r="B59" s="16">
        <f t="shared" si="2"/>
        <v>0</v>
      </c>
      <c r="C59" s="17">
        <f t="shared" si="5"/>
        <v>0.99999999999999989</v>
      </c>
      <c r="D59" s="18">
        <f t="shared" si="0"/>
        <v>2.5862324151116827E+59</v>
      </c>
      <c r="E59" s="18">
        <f t="shared" si="3"/>
        <v>3.8666285139605924E-60</v>
      </c>
      <c r="F59" s="18">
        <f t="shared" si="1"/>
        <v>5.247636953676409E+57</v>
      </c>
      <c r="G59" s="18">
        <f t="shared" si="4"/>
        <v>2.0290662675998505E-2</v>
      </c>
      <c r="H59" s="18">
        <f t="shared" si="6"/>
        <v>22025078.792660639</v>
      </c>
    </row>
    <row r="60" spans="1:8" x14ac:dyDescent="0.2">
      <c r="A60" s="12">
        <v>48</v>
      </c>
      <c r="B60" s="16">
        <f t="shared" si="2"/>
        <v>0</v>
      </c>
      <c r="C60" s="17">
        <f t="shared" si="5"/>
        <v>0.99999999999999989</v>
      </c>
      <c r="D60" s="18">
        <f t="shared" si="0"/>
        <v>1.2413915592536068E+61</v>
      </c>
      <c r="E60" s="18">
        <f t="shared" si="3"/>
        <v>8.0554760707512399E-62</v>
      </c>
      <c r="F60" s="18">
        <f t="shared" si="1"/>
        <v>8.8725430955236526E+58</v>
      </c>
      <c r="G60" s="18">
        <f t="shared" si="4"/>
        <v>7.1472558592699919E-3</v>
      </c>
      <c r="H60" s="18">
        <f t="shared" si="6"/>
        <v>22025078.799807895</v>
      </c>
    </row>
    <row r="61" spans="1:8" x14ac:dyDescent="0.2">
      <c r="A61" s="12">
        <v>49</v>
      </c>
      <c r="B61" s="16">
        <f t="shared" si="2"/>
        <v>0</v>
      </c>
      <c r="C61" s="17">
        <f t="shared" si="5"/>
        <v>0.99999999999999989</v>
      </c>
      <c r="D61" s="18">
        <f t="shared" si="0"/>
        <v>6.0828186403426789E+62</v>
      </c>
      <c r="E61" s="18">
        <f t="shared" si="3"/>
        <v>1.6439747083165783E-63</v>
      </c>
      <c r="F61" s="18">
        <f t="shared" si="1"/>
        <v>1.5001422864585376E+60</v>
      </c>
      <c r="G61" s="18">
        <f t="shared" si="4"/>
        <v>2.466195977814039E-3</v>
      </c>
      <c r="H61" s="18">
        <f t="shared" si="6"/>
        <v>22025078.802274089</v>
      </c>
    </row>
    <row r="62" spans="1:8" x14ac:dyDescent="0.2">
      <c r="A62" s="12">
        <v>50</v>
      </c>
      <c r="B62" s="16">
        <f t="shared" si="2"/>
        <v>0</v>
      </c>
      <c r="C62" s="17">
        <f t="shared" si="5"/>
        <v>0.99999999999999989</v>
      </c>
      <c r="D62" s="18">
        <f t="shared" si="0"/>
        <v>3.0414093201713376E+64</v>
      </c>
      <c r="E62" s="18">
        <f t="shared" si="3"/>
        <v>3.2879494166331584E-65</v>
      </c>
      <c r="F62" s="18">
        <f t="shared" si="1"/>
        <v>2.5363944197198967E+61</v>
      </c>
      <c r="G62" s="18">
        <f t="shared" si="4"/>
        <v>8.3395365526696332E-4</v>
      </c>
      <c r="H62" s="18">
        <f t="shared" si="6"/>
        <v>22025078.803108044</v>
      </c>
    </row>
    <row r="63" spans="1:8" x14ac:dyDescent="0.2">
      <c r="A63" s="12">
        <v>51</v>
      </c>
      <c r="B63" s="16">
        <f t="shared" si="2"/>
        <v>0</v>
      </c>
      <c r="C63" s="17">
        <f t="shared" si="5"/>
        <v>0.99999999999999989</v>
      </c>
      <c r="D63" s="18">
        <f t="shared" si="0"/>
        <v>1.5511187532873816E+66</v>
      </c>
      <c r="E63" s="18">
        <f t="shared" si="3"/>
        <v>6.446959640457175E-67</v>
      </c>
      <c r="F63" s="18">
        <f t="shared" si="1"/>
        <v>4.2884576419571788E+62</v>
      </c>
      <c r="G63" s="18">
        <f t="shared" si="4"/>
        <v>2.7647513337508077E-4</v>
      </c>
      <c r="H63" s="18">
        <f t="shared" si="6"/>
        <v>22025078.80338452</v>
      </c>
    </row>
    <row r="64" spans="1:8" x14ac:dyDescent="0.2">
      <c r="A64" s="12">
        <v>52</v>
      </c>
      <c r="B64" s="16">
        <f t="shared" si="2"/>
        <v>0</v>
      </c>
      <c r="C64" s="17">
        <f t="shared" si="5"/>
        <v>0.99999999999999989</v>
      </c>
      <c r="D64" s="18">
        <f t="shared" si="0"/>
        <v>8.0658175170943901E+67</v>
      </c>
      <c r="E64" s="18">
        <f t="shared" si="3"/>
        <v>1.2397999308571482E-68</v>
      </c>
      <c r="F64" s="18">
        <f t="shared" si="1"/>
        <v>7.2507922284783695E+63</v>
      </c>
      <c r="G64" s="18">
        <f t="shared" si="4"/>
        <v>8.9895317035270302E-5</v>
      </c>
      <c r="H64" s="18">
        <f t="shared" si="6"/>
        <v>22025078.803474415</v>
      </c>
    </row>
    <row r="65" spans="1:8" x14ac:dyDescent="0.2">
      <c r="A65" s="12">
        <v>53</v>
      </c>
      <c r="B65" s="16">
        <f t="shared" si="2"/>
        <v>0</v>
      </c>
      <c r="C65" s="17">
        <f t="shared" si="5"/>
        <v>0.99999999999999989</v>
      </c>
      <c r="D65" s="18">
        <f t="shared" si="0"/>
        <v>4.274883284060024E+69</v>
      </c>
      <c r="E65" s="18">
        <f t="shared" si="3"/>
        <v>2.3392451525606586E-70</v>
      </c>
      <c r="F65" s="18">
        <f t="shared" si="1"/>
        <v>1.2259416398611891E+65</v>
      </c>
      <c r="G65" s="18">
        <f t="shared" si="4"/>
        <v>2.867778038367551E-5</v>
      </c>
      <c r="H65" s="18">
        <f t="shared" si="6"/>
        <v>22025078.803503092</v>
      </c>
    </row>
    <row r="66" spans="1:8" x14ac:dyDescent="0.2">
      <c r="A66" s="12">
        <v>54</v>
      </c>
      <c r="B66" s="16">
        <f t="shared" si="2"/>
        <v>0</v>
      </c>
      <c r="C66" s="17">
        <f t="shared" si="5"/>
        <v>0.99999999999999989</v>
      </c>
      <c r="D66" s="18">
        <f t="shared" si="0"/>
        <v>2.3084369733924128E+71</v>
      </c>
      <c r="E66" s="18">
        <f t="shared" si="3"/>
        <v>4.3319354677049233E-72</v>
      </c>
      <c r="F66" s="18">
        <f t="shared" si="1"/>
        <v>2.0727844033960716E+66</v>
      </c>
      <c r="G66" s="18">
        <f t="shared" si="4"/>
        <v>8.9791682739770313E-6</v>
      </c>
      <c r="H66" s="18">
        <f t="shared" si="6"/>
        <v>22025078.80351207</v>
      </c>
    </row>
    <row r="67" spans="1:8" x14ac:dyDescent="0.2">
      <c r="A67" s="12">
        <v>55</v>
      </c>
      <c r="B67" s="16">
        <f t="shared" si="2"/>
        <v>0</v>
      </c>
      <c r="C67" s="17">
        <f t="shared" si="5"/>
        <v>0.99999999999999989</v>
      </c>
      <c r="D67" s="18">
        <f t="shared" si="0"/>
        <v>1.2696403353658264E+73</v>
      </c>
      <c r="E67" s="18">
        <f t="shared" si="3"/>
        <v>7.8762463049180471E-74</v>
      </c>
      <c r="F67" s="18">
        <f t="shared" si="1"/>
        <v>3.5046000912804348E+67</v>
      </c>
      <c r="G67" s="18">
        <f t="shared" si="4"/>
        <v>2.7603093519162976E-6</v>
      </c>
      <c r="H67" s="18">
        <f t="shared" si="6"/>
        <v>22025078.803514831</v>
      </c>
    </row>
    <row r="68" spans="1:8" x14ac:dyDescent="0.2">
      <c r="A68" s="12">
        <v>56</v>
      </c>
      <c r="B68" s="16">
        <f t="shared" si="2"/>
        <v>0</v>
      </c>
      <c r="C68" s="17">
        <f t="shared" si="5"/>
        <v>0.99999999999999989</v>
      </c>
      <c r="D68" s="18">
        <f t="shared" si="0"/>
        <v>7.1099858780486318E+74</v>
      </c>
      <c r="E68" s="18">
        <f t="shared" si="3"/>
        <v>1.4064725544496505E-75</v>
      </c>
      <c r="F68" s="18">
        <f t="shared" si="1"/>
        <v>5.9254700004879976E+68</v>
      </c>
      <c r="G68" s="18">
        <f t="shared" si="4"/>
        <v>8.3340109279011263E-7</v>
      </c>
      <c r="H68" s="18">
        <f t="shared" si="6"/>
        <v>22025078.803515665</v>
      </c>
    </row>
    <row r="69" spans="1:8" x14ac:dyDescent="0.2">
      <c r="A69" s="12">
        <v>57</v>
      </c>
      <c r="B69" s="16">
        <f t="shared" si="2"/>
        <v>0</v>
      </c>
      <c r="C69" s="17">
        <f t="shared" si="5"/>
        <v>0.99999999999999989</v>
      </c>
      <c r="D69" s="18">
        <f t="shared" si="0"/>
        <v>4.0526919504877227E+76</v>
      </c>
      <c r="E69" s="18">
        <f t="shared" si="3"/>
        <v>2.4674957095607885E-77</v>
      </c>
      <c r="F69" s="18">
        <f t="shared" si="1"/>
        <v>1.0018602354671244E+70</v>
      </c>
      <c r="G69" s="18">
        <f t="shared" si="4"/>
        <v>2.4720858325946911E-7</v>
      </c>
      <c r="H69" s="18">
        <f t="shared" si="6"/>
        <v>22025078.803515911</v>
      </c>
    </row>
    <row r="70" spans="1:8" x14ac:dyDescent="0.2">
      <c r="A70" s="12">
        <v>58</v>
      </c>
      <c r="B70" s="16">
        <f t="shared" si="2"/>
        <v>0</v>
      </c>
      <c r="C70" s="17">
        <f t="shared" si="5"/>
        <v>0.99999999999999989</v>
      </c>
      <c r="D70" s="18">
        <f t="shared" si="0"/>
        <v>2.3505613312828789E+78</v>
      </c>
      <c r="E70" s="18">
        <f t="shared" si="3"/>
        <v>4.2543029475186016E-79</v>
      </c>
      <c r="F70" s="18">
        <f t="shared" si="1"/>
        <v>1.6939144596590302E+71</v>
      </c>
      <c r="G70" s="18">
        <f t="shared" si="4"/>
        <v>7.2064252785717917E-8</v>
      </c>
      <c r="H70" s="18">
        <f t="shared" si="6"/>
        <v>22025078.803515982</v>
      </c>
    </row>
    <row r="71" spans="1:8" x14ac:dyDescent="0.2">
      <c r="A71" s="12">
        <v>59</v>
      </c>
      <c r="B71" s="16">
        <f t="shared" si="2"/>
        <v>0</v>
      </c>
      <c r="C71" s="17">
        <f t="shared" si="5"/>
        <v>0.99999999999999989</v>
      </c>
      <c r="D71" s="18">
        <f t="shared" si="0"/>
        <v>1.3868311854568981E+80</v>
      </c>
      <c r="E71" s="18">
        <f t="shared" si="3"/>
        <v>7.2106829618959374E-81</v>
      </c>
      <c r="F71" s="18">
        <f t="shared" si="1"/>
        <v>2.8640184479465757E+72</v>
      </c>
      <c r="G71" s="18">
        <f t="shared" si="4"/>
        <v>2.0651529025164019E-8</v>
      </c>
      <c r="H71" s="18">
        <f t="shared" si="6"/>
        <v>22025078.803516004</v>
      </c>
    </row>
    <row r="72" spans="1:8" x14ac:dyDescent="0.2">
      <c r="A72" s="12">
        <v>60</v>
      </c>
      <c r="B72" s="16">
        <f t="shared" si="2"/>
        <v>0</v>
      </c>
      <c r="C72" s="17">
        <f t="shared" si="5"/>
        <v>0.99999999999999989</v>
      </c>
      <c r="D72" s="18">
        <f t="shared" si="0"/>
        <v>8.3209871127413899E+81</v>
      </c>
      <c r="E72" s="18">
        <f t="shared" si="3"/>
        <v>1.2017804936493227E-82</v>
      </c>
      <c r="F72" s="18">
        <f t="shared" si="1"/>
        <v>4.8423942681435195E+73</v>
      </c>
      <c r="G72" s="18">
        <f t="shared" si="4"/>
        <v>5.8194949740141695E-9</v>
      </c>
      <c r="H72" s="18">
        <f t="shared" si="6"/>
        <v>22025078.803516012</v>
      </c>
    </row>
    <row r="73" spans="1:8" x14ac:dyDescent="0.2">
      <c r="A73" s="12">
        <v>61</v>
      </c>
      <c r="B73" s="16">
        <f t="shared" si="2"/>
        <v>0</v>
      </c>
      <c r="C73" s="17">
        <f t="shared" si="5"/>
        <v>0.99999999999999989</v>
      </c>
      <c r="D73" s="18">
        <f t="shared" si="0"/>
        <v>5.0758021387722462E+83</v>
      </c>
      <c r="E73" s="18">
        <f t="shared" si="3"/>
        <v>1.9701319568021689E-84</v>
      </c>
      <c r="F73" s="18">
        <f t="shared" si="1"/>
        <v>8.1873712318303508E+74</v>
      </c>
      <c r="G73" s="18">
        <f t="shared" si="4"/>
        <v>1.6130201706031712E-9</v>
      </c>
      <c r="H73" s="18">
        <f t="shared" si="6"/>
        <v>22025078.803516012</v>
      </c>
    </row>
    <row r="74" spans="1:8" x14ac:dyDescent="0.2">
      <c r="A74" s="12">
        <v>62</v>
      </c>
      <c r="B74" s="16">
        <f t="shared" si="2"/>
        <v>0</v>
      </c>
      <c r="C74" s="17">
        <f t="shared" si="5"/>
        <v>0.99999999999999989</v>
      </c>
      <c r="D74" s="18">
        <f t="shared" si="0"/>
        <v>3.1469973260387939E+85</v>
      </c>
      <c r="E74" s="18">
        <f t="shared" si="3"/>
        <v>3.1776321883905938E-86</v>
      </c>
      <c r="F74" s="18">
        <f t="shared" si="1"/>
        <v>1.384295535966393E+76</v>
      </c>
      <c r="G74" s="18">
        <f t="shared" si="4"/>
        <v>4.398782053332219E-10</v>
      </c>
      <c r="H74" s="18">
        <f t="shared" si="6"/>
        <v>22025078.803516012</v>
      </c>
    </row>
    <row r="75" spans="1:8" x14ac:dyDescent="0.2">
      <c r="A75" s="12">
        <v>63</v>
      </c>
      <c r="B75" s="16">
        <f t="shared" si="2"/>
        <v>0</v>
      </c>
      <c r="C75" s="17">
        <f t="shared" si="5"/>
        <v>0.99999999999999989</v>
      </c>
      <c r="D75" s="18">
        <f t="shared" si="0"/>
        <v>1.9826083154044396E+87</v>
      </c>
      <c r="E75" s="18">
        <f t="shared" si="3"/>
        <v>5.0438606164930079E-88</v>
      </c>
      <c r="F75" s="18">
        <f t="shared" si="1"/>
        <v>2.3405242985031786E+77</v>
      </c>
      <c r="G75" s="18">
        <f t="shared" si="4"/>
        <v>1.1805278331165108E-10</v>
      </c>
      <c r="H75" s="18">
        <f t="shared" si="6"/>
        <v>22025078.803516012</v>
      </c>
    </row>
    <row r="76" spans="1:8" x14ac:dyDescent="0.2">
      <c r="A76" s="12">
        <v>64</v>
      </c>
      <c r="B76" s="16">
        <f t="shared" si="2"/>
        <v>0</v>
      </c>
      <c r="C76" s="17">
        <f t="shared" si="5"/>
        <v>0.99999999999999989</v>
      </c>
      <c r="D76" s="18">
        <f t="shared" ref="D76:D139" si="7">FACT(A76)</f>
        <v>1.2688693218588414E+89</v>
      </c>
      <c r="E76" s="18">
        <f t="shared" si="3"/>
        <v>7.8810322132703248E-90</v>
      </c>
      <c r="F76" s="18">
        <f t="shared" ref="F76:F139" si="8">($B$4*$B$5)^A76</f>
        <v>3.9572864677769123E+78</v>
      </c>
      <c r="G76" s="18">
        <f t="shared" si="4"/>
        <v>3.1187502129688585E-11</v>
      </c>
      <c r="H76" s="18">
        <f t="shared" si="6"/>
        <v>22025078.803516012</v>
      </c>
    </row>
    <row r="77" spans="1:8" x14ac:dyDescent="0.2">
      <c r="A77" s="12">
        <v>65</v>
      </c>
      <c r="B77" s="16">
        <f t="shared" ref="B77:B140" si="9">IF(A77&gt;$B$3,0,$B$7*G77)</f>
        <v>0</v>
      </c>
      <c r="C77" s="17">
        <f t="shared" si="5"/>
        <v>0.99999999999999989</v>
      </c>
      <c r="D77" s="18">
        <f t="shared" si="7"/>
        <v>8.2476505920824715E+90</v>
      </c>
      <c r="E77" s="18">
        <f t="shared" ref="E77:E140" si="10">1/D77</f>
        <v>1.2124664943492803E-91</v>
      </c>
      <c r="F77" s="18">
        <f t="shared" si="8"/>
        <v>6.6908581970566568E+79</v>
      </c>
      <c r="G77" s="18">
        <f t="shared" ref="G77:G140" si="11">E77*F77</f>
        <v>8.1124413823734311E-12</v>
      </c>
      <c r="H77" s="18">
        <f t="shared" si="6"/>
        <v>22025078.803516012</v>
      </c>
    </row>
    <row r="78" spans="1:8" x14ac:dyDescent="0.2">
      <c r="A78" s="12">
        <v>66</v>
      </c>
      <c r="B78" s="16">
        <f t="shared" si="9"/>
        <v>0</v>
      </c>
      <c r="C78" s="17">
        <f t="shared" ref="C78:C141" si="12">C77+B78</f>
        <v>0.99999999999999989</v>
      </c>
      <c r="D78" s="18">
        <f t="shared" si="7"/>
        <v>5.4434493907744319E+92</v>
      </c>
      <c r="E78" s="18">
        <f t="shared" si="10"/>
        <v>1.8370704459837577E-93</v>
      </c>
      <c r="F78" s="18">
        <f t="shared" si="8"/>
        <v>1.1312697167023486E+81</v>
      </c>
      <c r="G78" s="18">
        <f t="shared" si="11"/>
        <v>2.0782221629903029E-12</v>
      </c>
      <c r="H78" s="18">
        <f t="shared" si="6"/>
        <v>22025078.803516012</v>
      </c>
    </row>
    <row r="79" spans="1:8" x14ac:dyDescent="0.2">
      <c r="A79" s="12">
        <v>67</v>
      </c>
      <c r="B79" s="16">
        <f t="shared" si="9"/>
        <v>0</v>
      </c>
      <c r="C79" s="17">
        <f t="shared" si="12"/>
        <v>0.99999999999999989</v>
      </c>
      <c r="D79" s="18">
        <f t="shared" si="7"/>
        <v>3.6471110918188705E+94</v>
      </c>
      <c r="E79" s="18">
        <f t="shared" si="10"/>
        <v>2.7418961880354584E-95</v>
      </c>
      <c r="F79" s="18">
        <f t="shared" si="8"/>
        <v>1.9127160287013555E+82</v>
      </c>
      <c r="G79" s="18">
        <f t="shared" si="11"/>
        <v>5.2444687878905677E-13</v>
      </c>
      <c r="H79" s="18">
        <f t="shared" ref="H79:H142" si="13">H78+G79</f>
        <v>22025078.803516012</v>
      </c>
    </row>
    <row r="80" spans="1:8" x14ac:dyDescent="0.2">
      <c r="A80" s="12">
        <v>68</v>
      </c>
      <c r="B80" s="16">
        <f t="shared" si="9"/>
        <v>0</v>
      </c>
      <c r="C80" s="17">
        <f t="shared" si="12"/>
        <v>0.99999999999999989</v>
      </c>
      <c r="D80" s="18">
        <f t="shared" si="7"/>
        <v>2.4800355424368301E+96</v>
      </c>
      <c r="E80" s="18">
        <f t="shared" si="10"/>
        <v>4.0322002765227358E-97</v>
      </c>
      <c r="F80" s="18">
        <f t="shared" si="8"/>
        <v>3.2339614085273691E+83</v>
      </c>
      <c r="G80" s="18">
        <f t="shared" si="11"/>
        <v>1.3039980085727914E-13</v>
      </c>
      <c r="H80" s="18">
        <f t="shared" si="13"/>
        <v>22025078.803516012</v>
      </c>
    </row>
    <row r="81" spans="1:8" x14ac:dyDescent="0.2">
      <c r="A81" s="12">
        <v>69</v>
      </c>
      <c r="B81" s="16">
        <f t="shared" si="9"/>
        <v>0</v>
      </c>
      <c r="C81" s="17">
        <f t="shared" si="12"/>
        <v>0.99999999999999989</v>
      </c>
      <c r="D81" s="18">
        <f t="shared" si="7"/>
        <v>1.7112245242814127E+98</v>
      </c>
      <c r="E81" s="18">
        <f t="shared" si="10"/>
        <v>5.8437685166996177E-99</v>
      </c>
      <c r="F81" s="18">
        <f t="shared" si="8"/>
        <v>5.4678824430331981E+84</v>
      </c>
      <c r="G81" s="18">
        <f t="shared" si="11"/>
        <v>3.1953039273611994E-14</v>
      </c>
      <c r="H81" s="18">
        <f t="shared" si="13"/>
        <v>22025078.803516012</v>
      </c>
    </row>
    <row r="82" spans="1:8" x14ac:dyDescent="0.2">
      <c r="A82" s="12">
        <v>70</v>
      </c>
      <c r="B82" s="16">
        <f t="shared" si="9"/>
        <v>0</v>
      </c>
      <c r="C82" s="17">
        <f t="shared" si="12"/>
        <v>0.99999999999999989</v>
      </c>
      <c r="D82" s="18">
        <f t="shared" si="7"/>
        <v>1.1978571669969892E+100</v>
      </c>
      <c r="E82" s="18">
        <f t="shared" si="10"/>
        <v>8.3482407381423082E-101</v>
      </c>
      <c r="F82" s="18">
        <f t="shared" si="8"/>
        <v>9.2449273921438227E+85</v>
      </c>
      <c r="G82" s="18">
        <f t="shared" si="11"/>
        <v>7.7178879476262789E-15</v>
      </c>
      <c r="H82" s="18">
        <f t="shared" si="13"/>
        <v>22025078.803516012</v>
      </c>
    </row>
    <row r="83" spans="1:8" x14ac:dyDescent="0.2">
      <c r="A83" s="12">
        <v>71</v>
      </c>
      <c r="B83" s="16">
        <f t="shared" si="9"/>
        <v>0</v>
      </c>
      <c r="C83" s="17">
        <f t="shared" si="12"/>
        <v>0.99999999999999989</v>
      </c>
      <c r="D83" s="18">
        <f t="shared" si="7"/>
        <v>8.5047858856786242E+101</v>
      </c>
      <c r="E83" s="18">
        <f t="shared" si="10"/>
        <v>1.1758085546679308E-102</v>
      </c>
      <c r="F83" s="18">
        <f t="shared" si="8"/>
        <v>1.5631038775332399E+87</v>
      </c>
      <c r="G83" s="18">
        <f t="shared" si="11"/>
        <v>1.8379109110381971E-15</v>
      </c>
      <c r="H83" s="18">
        <f t="shared" si="13"/>
        <v>22025078.803516012</v>
      </c>
    </row>
    <row r="84" spans="1:8" x14ac:dyDescent="0.2">
      <c r="A84" s="12">
        <v>72</v>
      </c>
      <c r="B84" s="16">
        <f t="shared" si="9"/>
        <v>0</v>
      </c>
      <c r="C84" s="17">
        <f t="shared" si="12"/>
        <v>0.99999999999999989</v>
      </c>
      <c r="D84" s="18">
        <f t="shared" si="7"/>
        <v>6.1234458376886116E+103</v>
      </c>
      <c r="E84" s="18">
        <f t="shared" si="10"/>
        <v>1.633067437038792E-104</v>
      </c>
      <c r="F84" s="18">
        <f t="shared" si="8"/>
        <v>2.6428479406292782E+88</v>
      </c>
      <c r="G84" s="18">
        <f t="shared" si="11"/>
        <v>4.3159489128867049E-16</v>
      </c>
      <c r="H84" s="18">
        <f t="shared" si="13"/>
        <v>22025078.803516012</v>
      </c>
    </row>
    <row r="85" spans="1:8" x14ac:dyDescent="0.2">
      <c r="A85" s="12">
        <v>73</v>
      </c>
      <c r="B85" s="16">
        <f t="shared" si="9"/>
        <v>0</v>
      </c>
      <c r="C85" s="17">
        <f t="shared" si="12"/>
        <v>0.99999999999999989</v>
      </c>
      <c r="D85" s="18">
        <f t="shared" si="7"/>
        <v>4.4701154615126859E+105</v>
      </c>
      <c r="E85" s="18">
        <f t="shared" si="10"/>
        <v>2.2370786808750577E-106</v>
      </c>
      <c r="F85" s="18">
        <f t="shared" si="8"/>
        <v>4.4684459796178104E+89</v>
      </c>
      <c r="G85" s="18">
        <f t="shared" si="11"/>
        <v>9.9962652376448659E-17</v>
      </c>
      <c r="H85" s="18">
        <f t="shared" si="13"/>
        <v>22025078.803516012</v>
      </c>
    </row>
    <row r="86" spans="1:8" x14ac:dyDescent="0.2">
      <c r="A86" s="12">
        <v>74</v>
      </c>
      <c r="B86" s="16">
        <f t="shared" si="9"/>
        <v>0</v>
      </c>
      <c r="C86" s="17">
        <f t="shared" si="12"/>
        <v>0.99999999999999989</v>
      </c>
      <c r="D86" s="18">
        <f t="shared" si="7"/>
        <v>3.3078854415193869E+107</v>
      </c>
      <c r="E86" s="18">
        <f t="shared" si="10"/>
        <v>3.0230792984798086E-108</v>
      </c>
      <c r="F86" s="18">
        <f t="shared" si="8"/>
        <v>7.5551109716922668E+90</v>
      </c>
      <c r="G86" s="18">
        <f t="shared" si="11"/>
        <v>2.2839699576240562E-17</v>
      </c>
      <c r="H86" s="18">
        <f t="shared" si="13"/>
        <v>22025078.803516012</v>
      </c>
    </row>
    <row r="87" spans="1:8" x14ac:dyDescent="0.2">
      <c r="A87" s="12">
        <v>75</v>
      </c>
      <c r="B87" s="16">
        <f t="shared" si="9"/>
        <v>0</v>
      </c>
      <c r="C87" s="17">
        <f t="shared" si="12"/>
        <v>0.99999999999999989</v>
      </c>
      <c r="D87" s="18">
        <f t="shared" si="7"/>
        <v>2.4809140811395404E+109</v>
      </c>
      <c r="E87" s="18">
        <f t="shared" si="10"/>
        <v>4.0307723979730777E-110</v>
      </c>
      <c r="F87" s="18">
        <f t="shared" si="8"/>
        <v>1.2773949165984309E+92</v>
      </c>
      <c r="G87" s="18">
        <f t="shared" si="11"/>
        <v>5.1488881711360773E-18</v>
      </c>
      <c r="H87" s="18">
        <f t="shared" si="13"/>
        <v>22025078.803516012</v>
      </c>
    </row>
    <row r="88" spans="1:8" x14ac:dyDescent="0.2">
      <c r="A88" s="12">
        <v>76</v>
      </c>
      <c r="B88" s="16">
        <f t="shared" si="9"/>
        <v>0</v>
      </c>
      <c r="C88" s="17">
        <f t="shared" si="12"/>
        <v>0.99999999999999989</v>
      </c>
      <c r="D88" s="18">
        <f t="shared" si="7"/>
        <v>1.8854947016660506E+111</v>
      </c>
      <c r="E88" s="18">
        <f t="shared" si="10"/>
        <v>5.3036478920698392E-112</v>
      </c>
      <c r="F88" s="18">
        <f t="shared" si="8"/>
        <v>2.159780020525655E+93</v>
      </c>
      <c r="G88" s="18">
        <f t="shared" si="11"/>
        <v>1.1454712753195444E-18</v>
      </c>
      <c r="H88" s="18">
        <f t="shared" si="13"/>
        <v>22025078.803516012</v>
      </c>
    </row>
    <row r="89" spans="1:8" x14ac:dyDescent="0.2">
      <c r="A89" s="12">
        <v>77</v>
      </c>
      <c r="B89" s="16">
        <f t="shared" si="9"/>
        <v>0</v>
      </c>
      <c r="C89" s="17">
        <f t="shared" si="12"/>
        <v>0.99999999999999989</v>
      </c>
      <c r="D89" s="18">
        <f t="shared" si="7"/>
        <v>1.4518309202828591E+113</v>
      </c>
      <c r="E89" s="18">
        <f t="shared" si="10"/>
        <v>6.8878544052855049E-114</v>
      </c>
      <c r="F89" s="18">
        <f t="shared" si="8"/>
        <v>3.6516896039349158E+94</v>
      </c>
      <c r="G89" s="18">
        <f t="shared" si="11"/>
        <v>2.515230632519839E-19</v>
      </c>
      <c r="H89" s="18">
        <f t="shared" si="13"/>
        <v>22025078.803516012</v>
      </c>
    </row>
    <row r="90" spans="1:8" x14ac:dyDescent="0.2">
      <c r="A90" s="12">
        <v>78</v>
      </c>
      <c r="B90" s="16">
        <f t="shared" si="9"/>
        <v>0</v>
      </c>
      <c r="C90" s="17">
        <f t="shared" si="12"/>
        <v>0.99999999999999989</v>
      </c>
      <c r="D90" s="18">
        <f t="shared" si="7"/>
        <v>1.1324281178206295E+115</v>
      </c>
      <c r="E90" s="18">
        <f t="shared" si="10"/>
        <v>8.8305825708788577E-116</v>
      </c>
      <c r="F90" s="18">
        <f t="shared" si="8"/>
        <v>6.174164422653033E+95</v>
      </c>
      <c r="G90" s="18">
        <f t="shared" si="11"/>
        <v>5.4521468740420203E-20</v>
      </c>
      <c r="H90" s="18">
        <f t="shared" si="13"/>
        <v>22025078.803516012</v>
      </c>
    </row>
    <row r="91" spans="1:8" x14ac:dyDescent="0.2">
      <c r="A91" s="12">
        <v>79</v>
      </c>
      <c r="B91" s="16">
        <f t="shared" si="9"/>
        <v>0</v>
      </c>
      <c r="C91" s="17">
        <f t="shared" si="12"/>
        <v>0.99999999999999989</v>
      </c>
      <c r="D91" s="18">
        <f t="shared" si="7"/>
        <v>8.9461821307829799E+116</v>
      </c>
      <c r="E91" s="18">
        <f t="shared" si="10"/>
        <v>1.1177952621365634E-117</v>
      </c>
      <c r="F91" s="18">
        <f t="shared" si="8"/>
        <v>1.0439087231531821E+97</v>
      </c>
      <c r="G91" s="18">
        <f t="shared" si="11"/>
        <v>1.1668762248436564E-20</v>
      </c>
      <c r="H91" s="18">
        <f t="shared" si="13"/>
        <v>22025078.803516012</v>
      </c>
    </row>
    <row r="92" spans="1:8" x14ac:dyDescent="0.2">
      <c r="A92" s="12">
        <v>80</v>
      </c>
      <c r="B92" s="16">
        <f t="shared" si="9"/>
        <v>0</v>
      </c>
      <c r="C92" s="17">
        <f t="shared" si="12"/>
        <v>0.99999999999999989</v>
      </c>
      <c r="D92" s="18">
        <f t="shared" si="7"/>
        <v>7.1569457046263797E+118</v>
      </c>
      <c r="E92" s="18">
        <f t="shared" si="10"/>
        <v>1.3972440776707051E-119</v>
      </c>
      <c r="F92" s="18">
        <f t="shared" si="8"/>
        <v>1.7650087488389957E+98</v>
      </c>
      <c r="G92" s="18">
        <f t="shared" si="11"/>
        <v>2.4661480213522679E-21</v>
      </c>
      <c r="H92" s="18">
        <f t="shared" si="13"/>
        <v>22025078.803516012</v>
      </c>
    </row>
    <row r="93" spans="1:8" x14ac:dyDescent="0.2">
      <c r="A93" s="12">
        <v>81</v>
      </c>
      <c r="B93" s="16">
        <f t="shared" si="9"/>
        <v>0</v>
      </c>
      <c r="C93" s="17">
        <f t="shared" si="12"/>
        <v>0.99999999999999989</v>
      </c>
      <c r="D93" s="18">
        <f t="shared" si="7"/>
        <v>5.797126020747369E+120</v>
      </c>
      <c r="E93" s="18">
        <f t="shared" si="10"/>
        <v>1.7249926884823515E-121</v>
      </c>
      <c r="F93" s="18">
        <f t="shared" si="8"/>
        <v>2.9842224845754713E+99</v>
      </c>
      <c r="G93" s="18">
        <f t="shared" si="11"/>
        <v>5.1477619666973253E-22</v>
      </c>
      <c r="H93" s="18">
        <f t="shared" si="13"/>
        <v>22025078.803516012</v>
      </c>
    </row>
    <row r="94" spans="1:8" x14ac:dyDescent="0.2">
      <c r="A94" s="12">
        <v>82</v>
      </c>
      <c r="B94" s="16">
        <f t="shared" si="9"/>
        <v>0</v>
      </c>
      <c r="C94" s="17">
        <f t="shared" si="12"/>
        <v>0.99999999999999989</v>
      </c>
      <c r="D94" s="18">
        <f t="shared" si="7"/>
        <v>4.7536433370128435E+122</v>
      </c>
      <c r="E94" s="18">
        <f t="shared" si="10"/>
        <v>2.1036496201004283E-123</v>
      </c>
      <c r="F94" s="18">
        <f t="shared" si="8"/>
        <v>5.0456315546899123E+100</v>
      </c>
      <c r="G94" s="18">
        <f t="shared" si="11"/>
        <v>1.0614240903190167E-22</v>
      </c>
      <c r="H94" s="18">
        <f t="shared" si="13"/>
        <v>22025078.803516012</v>
      </c>
    </row>
    <row r="95" spans="1:8" x14ac:dyDescent="0.2">
      <c r="A95" s="12">
        <v>83</v>
      </c>
      <c r="B95" s="16">
        <f t="shared" si="9"/>
        <v>0</v>
      </c>
      <c r="C95" s="17">
        <f t="shared" si="12"/>
        <v>0.99999999999999989</v>
      </c>
      <c r="D95" s="18">
        <f t="shared" si="7"/>
        <v>3.9455239697206602E+124</v>
      </c>
      <c r="E95" s="18">
        <f t="shared" si="10"/>
        <v>2.534517614578829E-125</v>
      </c>
      <c r="F95" s="18">
        <f t="shared" si="8"/>
        <v>8.5309985824680206E+101</v>
      </c>
      <c r="G95" s="18">
        <f t="shared" si="11"/>
        <v>2.1621966177212218E-23</v>
      </c>
      <c r="H95" s="18">
        <f t="shared" si="13"/>
        <v>22025078.803516012</v>
      </c>
    </row>
    <row r="96" spans="1:8" x14ac:dyDescent="0.2">
      <c r="A96" s="12">
        <v>84</v>
      </c>
      <c r="B96" s="16">
        <f t="shared" si="9"/>
        <v>0</v>
      </c>
      <c r="C96" s="17">
        <f t="shared" si="12"/>
        <v>0.99999999999999989</v>
      </c>
      <c r="D96" s="18">
        <f t="shared" si="7"/>
        <v>3.3142401345653538E+126</v>
      </c>
      <c r="E96" s="18">
        <f t="shared" si="10"/>
        <v>3.0172828744986069E-127</v>
      </c>
      <c r="F96" s="18">
        <f t="shared" si="8"/>
        <v>1.4423949910972856E+103</v>
      </c>
      <c r="G96" s="18">
        <f t="shared" si="11"/>
        <v>4.3521137049004108E-24</v>
      </c>
      <c r="H96" s="18">
        <f t="shared" si="13"/>
        <v>22025078.803516012</v>
      </c>
    </row>
    <row r="97" spans="1:8" x14ac:dyDescent="0.2">
      <c r="A97" s="12">
        <v>85</v>
      </c>
      <c r="B97" s="16">
        <f t="shared" si="9"/>
        <v>0</v>
      </c>
      <c r="C97" s="17">
        <f t="shared" si="12"/>
        <v>0.99999999999999989</v>
      </c>
      <c r="D97" s="18">
        <f t="shared" si="7"/>
        <v>2.8171041143805494E+128</v>
      </c>
      <c r="E97" s="18">
        <f t="shared" si="10"/>
        <v>3.5497445582336567E-129</v>
      </c>
      <c r="F97" s="18">
        <f t="shared" si="8"/>
        <v>2.438757069562949E+104</v>
      </c>
      <c r="G97" s="18">
        <f t="shared" si="11"/>
        <v>8.6569646365349385E-25</v>
      </c>
      <c r="H97" s="18">
        <f t="shared" si="13"/>
        <v>22025078.803516012</v>
      </c>
    </row>
    <row r="98" spans="1:8" x14ac:dyDescent="0.2">
      <c r="A98" s="12">
        <v>86</v>
      </c>
      <c r="B98" s="16">
        <f t="shared" si="9"/>
        <v>0</v>
      </c>
      <c r="C98" s="17">
        <f t="shared" si="12"/>
        <v>0.99999999999999989</v>
      </c>
      <c r="D98" s="18">
        <f t="shared" si="7"/>
        <v>2.4227095383672744E+130</v>
      </c>
      <c r="E98" s="18">
        <f t="shared" si="10"/>
        <v>4.1276099514344812E-131</v>
      </c>
      <c r="F98" s="18">
        <f t="shared" si="8"/>
        <v>4.1233754145379704E+105</v>
      </c>
      <c r="G98" s="18">
        <f t="shared" si="11"/>
        <v>1.7019685394547205E-25</v>
      </c>
      <c r="H98" s="18">
        <f t="shared" si="13"/>
        <v>22025078.803516012</v>
      </c>
    </row>
    <row r="99" spans="1:8" x14ac:dyDescent="0.2">
      <c r="A99" s="12">
        <v>87</v>
      </c>
      <c r="B99" s="16">
        <f t="shared" si="9"/>
        <v>0</v>
      </c>
      <c r="C99" s="17">
        <f t="shared" si="12"/>
        <v>0.99999999999999989</v>
      </c>
      <c r="D99" s="18">
        <f t="shared" si="7"/>
        <v>2.1077572983795269E+132</v>
      </c>
      <c r="E99" s="18">
        <f t="shared" si="10"/>
        <v>4.7443792545223961E-133</v>
      </c>
      <c r="F99" s="18">
        <f t="shared" si="8"/>
        <v>6.9716762778111219E+106</v>
      </c>
      <c r="G99" s="18">
        <f t="shared" si="11"/>
        <v>3.3076276301693006E-26</v>
      </c>
      <c r="H99" s="18">
        <f t="shared" si="13"/>
        <v>22025078.803516012</v>
      </c>
    </row>
    <row r="100" spans="1:8" x14ac:dyDescent="0.2">
      <c r="A100" s="12">
        <v>88</v>
      </c>
      <c r="B100" s="16">
        <f t="shared" si="9"/>
        <v>0</v>
      </c>
      <c r="C100" s="17">
        <f t="shared" si="12"/>
        <v>0.99999999999999989</v>
      </c>
      <c r="D100" s="18">
        <f t="shared" si="7"/>
        <v>1.854826422573984E+134</v>
      </c>
      <c r="E100" s="18">
        <f t="shared" si="10"/>
        <v>5.3913400619572678E-135</v>
      </c>
      <c r="F100" s="18">
        <f t="shared" si="8"/>
        <v>1.1787495737406804E+108</v>
      </c>
      <c r="G100" s="18">
        <f t="shared" si="11"/>
        <v>6.355039799923183E-27</v>
      </c>
      <c r="H100" s="18">
        <f t="shared" si="13"/>
        <v>22025078.803516012</v>
      </c>
    </row>
    <row r="101" spans="1:8" x14ac:dyDescent="0.2">
      <c r="A101" s="12">
        <v>89</v>
      </c>
      <c r="B101" s="16">
        <f t="shared" si="9"/>
        <v>0</v>
      </c>
      <c r="C101" s="17">
        <f t="shared" si="12"/>
        <v>0.99999999999999989</v>
      </c>
      <c r="D101" s="18">
        <f t="shared" si="7"/>
        <v>1.6507955160908465E+136</v>
      </c>
      <c r="E101" s="18">
        <f t="shared" si="10"/>
        <v>6.0576854628733315E-137</v>
      </c>
      <c r="F101" s="18">
        <f t="shared" si="8"/>
        <v>1.9929935100630893E+109</v>
      </c>
      <c r="G101" s="18">
        <f t="shared" si="11"/>
        <v>1.2072927813510071E-27</v>
      </c>
      <c r="H101" s="18">
        <f t="shared" si="13"/>
        <v>22025078.803516012</v>
      </c>
    </row>
    <row r="102" spans="1:8" x14ac:dyDescent="0.2">
      <c r="A102" s="12">
        <v>90</v>
      </c>
      <c r="B102" s="16">
        <f t="shared" si="9"/>
        <v>0</v>
      </c>
      <c r="C102" s="17">
        <f t="shared" si="12"/>
        <v>0.99999999999999989</v>
      </c>
      <c r="D102" s="18">
        <f t="shared" si="7"/>
        <v>1.4857159644817605E+138</v>
      </c>
      <c r="E102" s="18">
        <f t="shared" si="10"/>
        <v>6.7307616254148194E-139</v>
      </c>
      <c r="F102" s="18">
        <f t="shared" si="8"/>
        <v>3.3696921039374381E+110</v>
      </c>
      <c r="G102" s="18">
        <f t="shared" si="11"/>
        <v>2.2680594302645435E-28</v>
      </c>
      <c r="H102" s="18">
        <f t="shared" si="13"/>
        <v>22025078.803516012</v>
      </c>
    </row>
    <row r="103" spans="1:8" x14ac:dyDescent="0.2">
      <c r="A103" s="12">
        <v>91</v>
      </c>
      <c r="B103" s="16">
        <f t="shared" si="9"/>
        <v>0</v>
      </c>
      <c r="C103" s="17">
        <f t="shared" si="12"/>
        <v>0.99999999999999989</v>
      </c>
      <c r="D103" s="18">
        <f t="shared" si="7"/>
        <v>1.3520015276784033E+140</v>
      </c>
      <c r="E103" s="18">
        <f t="shared" si="10"/>
        <v>7.3964413466096842E-141</v>
      </c>
      <c r="F103" s="18">
        <f t="shared" si="8"/>
        <v>5.6973717265034525E+111</v>
      </c>
      <c r="G103" s="18">
        <f t="shared" si="11"/>
        <v>4.214027580491514E-29</v>
      </c>
      <c r="H103" s="18">
        <f t="shared" si="13"/>
        <v>22025078.803516012</v>
      </c>
    </row>
    <row r="104" spans="1:8" x14ac:dyDescent="0.2">
      <c r="A104" s="12">
        <v>92</v>
      </c>
      <c r="B104" s="16">
        <f t="shared" si="9"/>
        <v>0</v>
      </c>
      <c r="C104" s="17">
        <f t="shared" si="12"/>
        <v>0.99999999999999989</v>
      </c>
      <c r="D104" s="18">
        <f t="shared" si="7"/>
        <v>1.2438414054641305E+142</v>
      </c>
      <c r="E104" s="18">
        <f t="shared" si="10"/>
        <v>8.0396101593583557E-143</v>
      </c>
      <c r="F104" s="18">
        <f t="shared" si="8"/>
        <v>9.6329408114266086E+112</v>
      </c>
      <c r="G104" s="18">
        <f t="shared" si="11"/>
        <v>7.7445088812043085E-30</v>
      </c>
      <c r="H104" s="18">
        <f t="shared" si="13"/>
        <v>22025078.803516012</v>
      </c>
    </row>
    <row r="105" spans="1:8" x14ac:dyDescent="0.2">
      <c r="A105" s="12">
        <v>93</v>
      </c>
      <c r="B105" s="16">
        <f t="shared" si="9"/>
        <v>0</v>
      </c>
      <c r="C105" s="17">
        <f t="shared" si="12"/>
        <v>0.99999999999999989</v>
      </c>
      <c r="D105" s="18">
        <f t="shared" si="7"/>
        <v>1.156772507081641E+144</v>
      </c>
      <c r="E105" s="18">
        <f t="shared" si="10"/>
        <v>8.6447421068369449E-145</v>
      </c>
      <c r="F105" s="18">
        <f t="shared" si="8"/>
        <v>1.6287079925781298E+114</v>
      </c>
      <c r="G105" s="18">
        <f t="shared" si="11"/>
        <v>1.4079760563182033E-30</v>
      </c>
      <c r="H105" s="18">
        <f t="shared" si="13"/>
        <v>22025078.803516012</v>
      </c>
    </row>
    <row r="106" spans="1:8" x14ac:dyDescent="0.2">
      <c r="A106" s="12">
        <v>94</v>
      </c>
      <c r="B106" s="16">
        <f t="shared" si="9"/>
        <v>0</v>
      </c>
      <c r="C106" s="17">
        <f t="shared" si="12"/>
        <v>0.99999999999999989</v>
      </c>
      <c r="D106" s="18">
        <f t="shared" si="7"/>
        <v>1.0873661566567426E+146</v>
      </c>
      <c r="E106" s="18">
        <f t="shared" si="10"/>
        <v>9.1965341562095146E-147</v>
      </c>
      <c r="F106" s="18">
        <f t="shared" si="8"/>
        <v>2.7537693597590223E+115</v>
      </c>
      <c r="G106" s="18">
        <f t="shared" si="11"/>
        <v>2.5325133975347057E-31</v>
      </c>
      <c r="H106" s="18">
        <f t="shared" si="13"/>
        <v>22025078.803516012</v>
      </c>
    </row>
    <row r="107" spans="1:8" x14ac:dyDescent="0.2">
      <c r="A107" s="12">
        <v>95</v>
      </c>
      <c r="B107" s="16">
        <f t="shared" si="9"/>
        <v>0</v>
      </c>
      <c r="C107" s="17">
        <f t="shared" si="12"/>
        <v>0.99999999999999989</v>
      </c>
      <c r="D107" s="18">
        <f t="shared" si="7"/>
        <v>1.0329978488239061E+148</v>
      </c>
      <c r="E107" s="18">
        <f t="shared" si="10"/>
        <v>9.6805622696942213E-149</v>
      </c>
      <c r="F107" s="18">
        <f t="shared" si="8"/>
        <v>4.65598850211564E+116</v>
      </c>
      <c r="G107" s="18">
        <f t="shared" si="11"/>
        <v>4.5072586621710775E-32</v>
      </c>
      <c r="H107" s="18">
        <f t="shared" si="13"/>
        <v>22025078.803516012</v>
      </c>
    </row>
    <row r="108" spans="1:8" x14ac:dyDescent="0.2">
      <c r="A108" s="12">
        <v>96</v>
      </c>
      <c r="B108" s="16">
        <f t="shared" si="9"/>
        <v>0</v>
      </c>
      <c r="C108" s="17">
        <f t="shared" si="12"/>
        <v>0.99999999999999989</v>
      </c>
      <c r="D108" s="18">
        <f t="shared" si="7"/>
        <v>9.916779348709491E+149</v>
      </c>
      <c r="E108" s="18">
        <f t="shared" si="10"/>
        <v>1.0083919030931488E-150</v>
      </c>
      <c r="F108" s="18">
        <f t="shared" si="8"/>
        <v>7.8722020981924433E+117</v>
      </c>
      <c r="G108" s="18">
        <f t="shared" si="11"/>
        <v>7.9382648553301572E-33</v>
      </c>
      <c r="H108" s="18">
        <f t="shared" si="13"/>
        <v>22025078.803516012</v>
      </c>
    </row>
    <row r="109" spans="1:8" x14ac:dyDescent="0.2">
      <c r="A109" s="12">
        <v>97</v>
      </c>
      <c r="B109" s="16">
        <f t="shared" si="9"/>
        <v>0</v>
      </c>
      <c r="C109" s="17">
        <f t="shared" si="12"/>
        <v>0.99999999999999989</v>
      </c>
      <c r="D109" s="18">
        <f t="shared" si="7"/>
        <v>9.6192759682482155E+151</v>
      </c>
      <c r="E109" s="18">
        <f t="shared" si="10"/>
        <v>1.0395792815393277E-152</v>
      </c>
      <c r="F109" s="18">
        <f t="shared" si="8"/>
        <v>1.3310077086020762E+119</v>
      </c>
      <c r="G109" s="18">
        <f t="shared" si="11"/>
        <v>1.3836880374318531E-33</v>
      </c>
      <c r="H109" s="18">
        <f t="shared" si="13"/>
        <v>22025078.803516012</v>
      </c>
    </row>
    <row r="110" spans="1:8" x14ac:dyDescent="0.2">
      <c r="A110" s="12">
        <v>98</v>
      </c>
      <c r="B110" s="16">
        <f t="shared" si="9"/>
        <v>0</v>
      </c>
      <c r="C110" s="17">
        <f t="shared" si="12"/>
        <v>0.99999999999999989</v>
      </c>
      <c r="D110" s="18">
        <f t="shared" si="7"/>
        <v>9.426890448883248E+153</v>
      </c>
      <c r="E110" s="18">
        <f t="shared" si="10"/>
        <v>1.0607951852442122E-154</v>
      </c>
      <c r="F110" s="18">
        <f t="shared" si="8"/>
        <v>2.2504268796210488E+120</v>
      </c>
      <c r="G110" s="18">
        <f t="shared" si="11"/>
        <v>2.3872419986461647E-34</v>
      </c>
      <c r="H110" s="18">
        <f t="shared" si="13"/>
        <v>22025078.803516012</v>
      </c>
    </row>
    <row r="111" spans="1:8" x14ac:dyDescent="0.2">
      <c r="A111" s="12">
        <v>99</v>
      </c>
      <c r="B111" s="16">
        <f t="shared" si="9"/>
        <v>0</v>
      </c>
      <c r="C111" s="17">
        <f t="shared" si="12"/>
        <v>0.99999999999999989</v>
      </c>
      <c r="D111" s="18">
        <f t="shared" si="7"/>
        <v>9.3326215443944153E+155</v>
      </c>
      <c r="E111" s="18">
        <f t="shared" si="10"/>
        <v>1.0715102881254669E-156</v>
      </c>
      <c r="F111" s="18">
        <f t="shared" si="8"/>
        <v>3.804952524159281E+121</v>
      </c>
      <c r="G111" s="18">
        <f t="shared" si="11"/>
        <v>4.0770457754656334E-35</v>
      </c>
      <c r="H111" s="18">
        <f t="shared" si="13"/>
        <v>22025078.803516012</v>
      </c>
    </row>
    <row r="112" spans="1:8" x14ac:dyDescent="0.2">
      <c r="A112" s="12">
        <v>100</v>
      </c>
      <c r="B112" s="16">
        <f t="shared" si="9"/>
        <v>0</v>
      </c>
      <c r="C112" s="17">
        <f t="shared" si="12"/>
        <v>0.99999999999999989</v>
      </c>
      <c r="D112" s="18">
        <f t="shared" si="7"/>
        <v>9.3326215443944175E+157</v>
      </c>
      <c r="E112" s="18">
        <f t="shared" si="10"/>
        <v>1.0715102881254667E-158</v>
      </c>
      <c r="F112" s="18">
        <f t="shared" si="8"/>
        <v>6.4332966523862308E+122</v>
      </c>
      <c r="G112" s="18">
        <f t="shared" si="11"/>
        <v>6.8933435495949713E-36</v>
      </c>
      <c r="H112" s="18">
        <f t="shared" si="13"/>
        <v>22025078.803516012</v>
      </c>
    </row>
    <row r="113" spans="1:8" x14ac:dyDescent="0.2">
      <c r="A113" s="12">
        <v>101</v>
      </c>
      <c r="B113" s="16">
        <f t="shared" si="9"/>
        <v>0</v>
      </c>
      <c r="C113" s="17">
        <f t="shared" si="12"/>
        <v>0.99999999999999989</v>
      </c>
      <c r="D113" s="18">
        <f t="shared" si="7"/>
        <v>9.4259477598383599E+159</v>
      </c>
      <c r="E113" s="18">
        <f t="shared" si="10"/>
        <v>1.0609012753717494E-160</v>
      </c>
      <c r="F113" s="18">
        <f t="shared" si="8"/>
        <v>1.0877220032265336E+124</v>
      </c>
      <c r="G113" s="18">
        <f t="shared" si="11"/>
        <v>1.1539656604729435E-36</v>
      </c>
      <c r="H113" s="18">
        <f t="shared" si="13"/>
        <v>22025078.803516012</v>
      </c>
    </row>
    <row r="114" spans="1:8" x14ac:dyDescent="0.2">
      <c r="A114" s="12">
        <v>102</v>
      </c>
      <c r="B114" s="16">
        <f t="shared" si="9"/>
        <v>0</v>
      </c>
      <c r="C114" s="17">
        <f t="shared" si="12"/>
        <v>0.99999999999999989</v>
      </c>
      <c r="D114" s="18">
        <f t="shared" si="7"/>
        <v>9.6144667150351251E+161</v>
      </c>
      <c r="E114" s="18">
        <f t="shared" si="10"/>
        <v>1.0400992895801466E-162</v>
      </c>
      <c r="F114" s="18">
        <f t="shared" si="8"/>
        <v>1.839086894686093E+125</v>
      </c>
      <c r="G114" s="18">
        <f t="shared" si="11"/>
        <v>1.9128329726391632E-37</v>
      </c>
      <c r="H114" s="18">
        <f t="shared" si="13"/>
        <v>22025078.803516012</v>
      </c>
    </row>
    <row r="115" spans="1:8" x14ac:dyDescent="0.2">
      <c r="A115" s="12">
        <v>103</v>
      </c>
      <c r="B115" s="16">
        <f t="shared" si="9"/>
        <v>0</v>
      </c>
      <c r="C115" s="17">
        <f t="shared" si="12"/>
        <v>0.99999999999999989</v>
      </c>
      <c r="D115" s="18">
        <f t="shared" si="7"/>
        <v>9.9029007164861779E+163</v>
      </c>
      <c r="E115" s="18">
        <f t="shared" si="10"/>
        <v>1.0098051355147056E-164</v>
      </c>
      <c r="F115" s="18">
        <f t="shared" si="8"/>
        <v>3.1094715342461777E+126</v>
      </c>
      <c r="G115" s="18">
        <f t="shared" si="11"/>
        <v>3.1399603240185812E-38</v>
      </c>
      <c r="H115" s="18">
        <f t="shared" si="13"/>
        <v>22025078.803516012</v>
      </c>
    </row>
    <row r="116" spans="1:8" x14ac:dyDescent="0.2">
      <c r="A116" s="12">
        <v>104</v>
      </c>
      <c r="B116" s="16">
        <f t="shared" si="9"/>
        <v>0</v>
      </c>
      <c r="C116" s="17">
        <f t="shared" si="12"/>
        <v>0.99999999999999989</v>
      </c>
      <c r="D116" s="18">
        <f t="shared" si="7"/>
        <v>1.0299016745145631E+166</v>
      </c>
      <c r="E116" s="18">
        <f t="shared" si="10"/>
        <v>9.7096647645644714E-167</v>
      </c>
      <c r="F116" s="18">
        <f t="shared" si="8"/>
        <v>5.257398794056231E+127</v>
      </c>
      <c r="G116" s="18">
        <f t="shared" si="11"/>
        <v>5.1047579823911533E-39</v>
      </c>
      <c r="H116" s="18">
        <f t="shared" si="13"/>
        <v>22025078.803516012</v>
      </c>
    </row>
    <row r="117" spans="1:8" x14ac:dyDescent="0.2">
      <c r="A117" s="12">
        <v>105</v>
      </c>
      <c r="B117" s="16">
        <f t="shared" si="9"/>
        <v>0</v>
      </c>
      <c r="C117" s="17">
        <f t="shared" si="12"/>
        <v>0.99999999999999989</v>
      </c>
      <c r="D117" s="18">
        <f t="shared" si="7"/>
        <v>1.0813967582402912E+168</v>
      </c>
      <c r="E117" s="18">
        <f t="shared" si="10"/>
        <v>9.247299775775688E-169</v>
      </c>
      <c r="F117" s="18">
        <f t="shared" si="8"/>
        <v>8.889048114873535E+128</v>
      </c>
      <c r="G117" s="18">
        <f t="shared" si="11"/>
        <v>8.2199692639529347E-40</v>
      </c>
      <c r="H117" s="18">
        <f t="shared" si="13"/>
        <v>22025078.803516012</v>
      </c>
    </row>
    <row r="118" spans="1:8" x14ac:dyDescent="0.2">
      <c r="A118" s="12">
        <v>106</v>
      </c>
      <c r="B118" s="16">
        <f t="shared" si="9"/>
        <v>0</v>
      </c>
      <c r="C118" s="17">
        <f t="shared" si="12"/>
        <v>0.99999999999999989</v>
      </c>
      <c r="D118" s="18">
        <f t="shared" si="7"/>
        <v>1.1462805637347086E+170</v>
      </c>
      <c r="E118" s="18">
        <f t="shared" si="10"/>
        <v>8.7238677129959309E-171</v>
      </c>
      <c r="F118" s="18">
        <f t="shared" si="8"/>
        <v>1.5029329043455409E+130</v>
      </c>
      <c r="G118" s="18">
        <f t="shared" si="11"/>
        <v>1.3111387839019267E-40</v>
      </c>
      <c r="H118" s="18">
        <f t="shared" si="13"/>
        <v>22025078.803516012</v>
      </c>
    </row>
    <row r="119" spans="1:8" x14ac:dyDescent="0.2">
      <c r="A119" s="12">
        <v>107</v>
      </c>
      <c r="B119" s="16">
        <f t="shared" si="9"/>
        <v>0</v>
      </c>
      <c r="C119" s="17">
        <f t="shared" si="12"/>
        <v>0.99999999999999989</v>
      </c>
      <c r="D119" s="18">
        <f t="shared" si="7"/>
        <v>1.2265202031961373E+172</v>
      </c>
      <c r="E119" s="18">
        <f t="shared" si="10"/>
        <v>8.1531473953233075E-173</v>
      </c>
      <c r="F119" s="18">
        <f t="shared" si="8"/>
        <v>2.5411127105780757E+131</v>
      </c>
      <c r="G119" s="18">
        <f t="shared" si="11"/>
        <v>2.0718066477472587E-41</v>
      </c>
      <c r="H119" s="18">
        <f t="shared" si="13"/>
        <v>22025078.803516012</v>
      </c>
    </row>
    <row r="120" spans="1:8" x14ac:dyDescent="0.2">
      <c r="A120" s="12">
        <v>108</v>
      </c>
      <c r="B120" s="16">
        <f t="shared" si="9"/>
        <v>0</v>
      </c>
      <c r="C120" s="17">
        <f t="shared" si="12"/>
        <v>0.99999999999999989</v>
      </c>
      <c r="D120" s="18">
        <f t="shared" si="7"/>
        <v>1.324641819451829E+174</v>
      </c>
      <c r="E120" s="18">
        <f t="shared" si="10"/>
        <v>7.5492105512252801E-175</v>
      </c>
      <c r="F120" s="18">
        <f t="shared" si="8"/>
        <v>4.2964351829620083E+132</v>
      </c>
      <c r="G120" s="18">
        <f t="shared" si="11"/>
        <v>3.243469381587231E-42</v>
      </c>
      <c r="H120" s="18">
        <f t="shared" si="13"/>
        <v>22025078.803516012</v>
      </c>
    </row>
    <row r="121" spans="1:8" x14ac:dyDescent="0.2">
      <c r="A121" s="12">
        <v>109</v>
      </c>
      <c r="B121" s="16">
        <f t="shared" si="9"/>
        <v>0</v>
      </c>
      <c r="C121" s="17">
        <f t="shared" si="12"/>
        <v>0.99999999999999989</v>
      </c>
      <c r="D121" s="18">
        <f t="shared" si="7"/>
        <v>1.4438595832024942E+176</v>
      </c>
      <c r="E121" s="18">
        <f t="shared" si="10"/>
        <v>6.9258812396562175E-177</v>
      </c>
      <c r="F121" s="18">
        <f t="shared" si="8"/>
        <v>7.264280409346536E+133</v>
      </c>
      <c r="G121" s="18">
        <f t="shared" si="11"/>
        <v>5.0311543406695358E-43</v>
      </c>
      <c r="H121" s="18">
        <f t="shared" si="13"/>
        <v>22025078.803516012</v>
      </c>
    </row>
    <row r="122" spans="1:8" x14ac:dyDescent="0.2">
      <c r="A122" s="12">
        <v>110</v>
      </c>
      <c r="B122" s="16">
        <f t="shared" si="9"/>
        <v>0</v>
      </c>
      <c r="C122" s="17">
        <f t="shared" si="12"/>
        <v>0.99999999999999989</v>
      </c>
      <c r="D122" s="18">
        <f t="shared" si="7"/>
        <v>1.5882455415227423E+178</v>
      </c>
      <c r="E122" s="18">
        <f t="shared" si="10"/>
        <v>6.2962556724147482E-179</v>
      </c>
      <c r="F122" s="18">
        <f t="shared" si="8"/>
        <v>1.2282221799802833E+135</v>
      </c>
      <c r="G122" s="18">
        <f t="shared" si="11"/>
        <v>7.7332008676864668E-44</v>
      </c>
      <c r="H122" s="18">
        <f t="shared" si="13"/>
        <v>22025078.803516012</v>
      </c>
    </row>
    <row r="123" spans="1:8" x14ac:dyDescent="0.2">
      <c r="A123" s="12">
        <v>111</v>
      </c>
      <c r="B123" s="16">
        <f t="shared" si="9"/>
        <v>0</v>
      </c>
      <c r="C123" s="17">
        <f t="shared" si="12"/>
        <v>0.99999999999999989</v>
      </c>
      <c r="D123" s="18">
        <f t="shared" si="7"/>
        <v>1.7629525510902457E+180</v>
      </c>
      <c r="E123" s="18">
        <f t="shared" si="10"/>
        <v>5.6723024075808487E-181</v>
      </c>
      <c r="F123" s="18">
        <f t="shared" si="8"/>
        <v>2.0766402704589713E+136</v>
      </c>
      <c r="G123" s="18">
        <f t="shared" si="11"/>
        <v>1.1779331605803769E-44</v>
      </c>
      <c r="H123" s="18">
        <f t="shared" si="13"/>
        <v>22025078.803516012</v>
      </c>
    </row>
    <row r="124" spans="1:8" x14ac:dyDescent="0.2">
      <c r="A124" s="12">
        <v>112</v>
      </c>
      <c r="B124" s="16">
        <f t="shared" si="9"/>
        <v>0</v>
      </c>
      <c r="C124" s="17">
        <f t="shared" si="12"/>
        <v>0.99999999999999989</v>
      </c>
      <c r="D124" s="18">
        <f t="shared" si="7"/>
        <v>1.9745068572210749E+182</v>
      </c>
      <c r="E124" s="18">
        <f t="shared" si="10"/>
        <v>5.0645557210543298E-183</v>
      </c>
      <c r="F124" s="18">
        <f t="shared" si="8"/>
        <v>3.5111194726683228E+137</v>
      </c>
      <c r="G124" s="18">
        <f t="shared" si="11"/>
        <v>1.7782260212607617E-45</v>
      </c>
      <c r="H124" s="18">
        <f t="shared" si="13"/>
        <v>22025078.803516012</v>
      </c>
    </row>
    <row r="125" spans="1:8" x14ac:dyDescent="0.2">
      <c r="A125" s="12">
        <v>113</v>
      </c>
      <c r="B125" s="16">
        <f t="shared" si="9"/>
        <v>0</v>
      </c>
      <c r="C125" s="17">
        <f t="shared" si="12"/>
        <v>0.99999999999999989</v>
      </c>
      <c r="D125" s="18">
        <f t="shared" si="7"/>
        <v>2.2311927486598138E+184</v>
      </c>
      <c r="E125" s="18">
        <f t="shared" si="10"/>
        <v>4.4819077177471965E-185</v>
      </c>
      <c r="F125" s="18">
        <f t="shared" si="8"/>
        <v>5.9364927699422873E+138</v>
      </c>
      <c r="G125" s="18">
        <f t="shared" si="11"/>
        <v>2.6606812761954771E-46</v>
      </c>
      <c r="H125" s="18">
        <f t="shared" si="13"/>
        <v>22025078.803516012</v>
      </c>
    </row>
    <row r="126" spans="1:8" x14ac:dyDescent="0.2">
      <c r="A126" s="12">
        <v>114</v>
      </c>
      <c r="B126" s="16">
        <f t="shared" si="9"/>
        <v>0</v>
      </c>
      <c r="C126" s="17">
        <f t="shared" si="12"/>
        <v>0.99999999999999989</v>
      </c>
      <c r="D126" s="18">
        <f t="shared" si="7"/>
        <v>2.5435597334721862E+186</v>
      </c>
      <c r="E126" s="18">
        <f t="shared" si="10"/>
        <v>3.9314979980238587E-187</v>
      </c>
      <c r="F126" s="18">
        <f t="shared" si="8"/>
        <v>1.0037239314102421E+140</v>
      </c>
      <c r="G126" s="18">
        <f t="shared" si="11"/>
        <v>3.9461386269080037E-47</v>
      </c>
      <c r="H126" s="18">
        <f t="shared" si="13"/>
        <v>22025078.803516012</v>
      </c>
    </row>
    <row r="127" spans="1:8" x14ac:dyDescent="0.2">
      <c r="A127" s="12">
        <v>115</v>
      </c>
      <c r="B127" s="16">
        <f t="shared" si="9"/>
        <v>0</v>
      </c>
      <c r="C127" s="17">
        <f t="shared" si="12"/>
        <v>0.99999999999999989</v>
      </c>
      <c r="D127" s="18">
        <f t="shared" si="7"/>
        <v>2.9250936934930141E+188</v>
      </c>
      <c r="E127" s="18">
        <f t="shared" si="10"/>
        <v>3.4186939113250947E-189</v>
      </c>
      <c r="F127" s="18">
        <f t="shared" si="8"/>
        <v>1.697065539415163E+141</v>
      </c>
      <c r="G127" s="18">
        <f t="shared" si="11"/>
        <v>5.801747626718255E-48</v>
      </c>
      <c r="H127" s="18">
        <f t="shared" si="13"/>
        <v>22025078.803516012</v>
      </c>
    </row>
    <row r="128" spans="1:8" x14ac:dyDescent="0.2">
      <c r="A128" s="12">
        <v>116</v>
      </c>
      <c r="B128" s="16">
        <f t="shared" si="9"/>
        <v>0</v>
      </c>
      <c r="C128" s="17">
        <f t="shared" si="12"/>
        <v>0.99999999999999989</v>
      </c>
      <c r="D128" s="18">
        <f t="shared" si="7"/>
        <v>3.3931086844518989E+190</v>
      </c>
      <c r="E128" s="18">
        <f t="shared" si="10"/>
        <v>2.9471499235561138E-191</v>
      </c>
      <c r="F128" s="18">
        <f t="shared" si="8"/>
        <v>2.8693461966419452E+142</v>
      </c>
      <c r="G128" s="18">
        <f t="shared" si="11"/>
        <v>8.4563934240893341E-49</v>
      </c>
      <c r="H128" s="18">
        <f t="shared" si="13"/>
        <v>22025078.803516012</v>
      </c>
    </row>
    <row r="129" spans="1:8" x14ac:dyDescent="0.2">
      <c r="A129" s="12">
        <v>117</v>
      </c>
      <c r="B129" s="16">
        <f t="shared" si="9"/>
        <v>0</v>
      </c>
      <c r="C129" s="17">
        <f t="shared" si="12"/>
        <v>0.99999999999999989</v>
      </c>
      <c r="D129" s="18">
        <f t="shared" si="7"/>
        <v>3.96993716080872E+192</v>
      </c>
      <c r="E129" s="18">
        <f t="shared" si="10"/>
        <v>2.5189315585949701E-193</v>
      </c>
      <c r="F129" s="18">
        <f t="shared" si="8"/>
        <v>4.8514022617069201E+143</v>
      </c>
      <c r="G129" s="18">
        <f t="shared" si="11"/>
        <v>1.2220350260452575E-49</v>
      </c>
      <c r="H129" s="18">
        <f t="shared" si="13"/>
        <v>22025078.803516012</v>
      </c>
    </row>
    <row r="130" spans="1:8" x14ac:dyDescent="0.2">
      <c r="A130" s="12">
        <v>118</v>
      </c>
      <c r="B130" s="16">
        <f t="shared" si="9"/>
        <v>0</v>
      </c>
      <c r="C130" s="17">
        <f t="shared" si="12"/>
        <v>0.99999999999999989</v>
      </c>
      <c r="D130" s="18">
        <f t="shared" si="7"/>
        <v>4.6845258497542896E+194</v>
      </c>
      <c r="E130" s="18">
        <f t="shared" si="10"/>
        <v>2.1346877615211611E-195</v>
      </c>
      <c r="F130" s="18">
        <f t="shared" si="8"/>
        <v>8.2026016701783149E+144</v>
      </c>
      <c r="G130" s="18">
        <f t="shared" si="11"/>
        <v>1.7509993397962685E-50</v>
      </c>
      <c r="H130" s="18">
        <f t="shared" si="13"/>
        <v>22025078.803516012</v>
      </c>
    </row>
    <row r="131" spans="1:8" x14ac:dyDescent="0.2">
      <c r="A131" s="12">
        <v>119</v>
      </c>
      <c r="B131" s="16">
        <f t="shared" si="9"/>
        <v>0</v>
      </c>
      <c r="C131" s="17">
        <f t="shared" si="12"/>
        <v>0.99999999999999989</v>
      </c>
      <c r="D131" s="18">
        <f t="shared" si="7"/>
        <v>5.5745857612076058E+196</v>
      </c>
      <c r="E131" s="18">
        <f t="shared" si="10"/>
        <v>1.7938552617824882E-197</v>
      </c>
      <c r="F131" s="18">
        <f t="shared" si="8"/>
        <v>1.3868706516193797E+146</v>
      </c>
      <c r="G131" s="18">
        <f t="shared" si="11"/>
        <v>2.4878452158191323E-51</v>
      </c>
      <c r="H131" s="18">
        <f t="shared" si="13"/>
        <v>22025078.803516012</v>
      </c>
    </row>
    <row r="132" spans="1:8" x14ac:dyDescent="0.2">
      <c r="A132" s="12">
        <v>120</v>
      </c>
      <c r="B132" s="16">
        <f t="shared" si="9"/>
        <v>0</v>
      </c>
      <c r="C132" s="17">
        <f t="shared" si="12"/>
        <v>0.99999999999999989</v>
      </c>
      <c r="D132" s="18">
        <f t="shared" si="7"/>
        <v>6.6895029134491346E+198</v>
      </c>
      <c r="E132" s="18">
        <f t="shared" si="10"/>
        <v>1.4948793848187384E-199</v>
      </c>
      <c r="F132" s="18">
        <f t="shared" si="8"/>
        <v>2.3448782248149207E+147</v>
      </c>
      <c r="G132" s="18">
        <f t="shared" si="11"/>
        <v>3.5053101181861838E-52</v>
      </c>
      <c r="H132" s="18">
        <f t="shared" si="13"/>
        <v>22025078.803516012</v>
      </c>
    </row>
    <row r="133" spans="1:8" x14ac:dyDescent="0.2">
      <c r="A133" s="12">
        <v>121</v>
      </c>
      <c r="B133" s="16">
        <f t="shared" si="9"/>
        <v>0</v>
      </c>
      <c r="C133" s="17">
        <f t="shared" si="12"/>
        <v>0.99999999999999989</v>
      </c>
      <c r="D133" s="18">
        <f t="shared" si="7"/>
        <v>8.0942985252734441E+200</v>
      </c>
      <c r="E133" s="18">
        <f t="shared" si="10"/>
        <v>1.235437508114661E-201</v>
      </c>
      <c r="F133" s="18">
        <f t="shared" si="8"/>
        <v>3.9646479524178425E+148</v>
      </c>
      <c r="G133" s="18">
        <f t="shared" si="11"/>
        <v>4.8980747868869924E-53</v>
      </c>
      <c r="H133" s="18">
        <f t="shared" si="13"/>
        <v>22025078.803516012</v>
      </c>
    </row>
    <row r="134" spans="1:8" x14ac:dyDescent="0.2">
      <c r="A134" s="12">
        <v>122</v>
      </c>
      <c r="B134" s="16">
        <f t="shared" si="9"/>
        <v>0</v>
      </c>
      <c r="C134" s="17">
        <f t="shared" si="12"/>
        <v>0.99999999999999989</v>
      </c>
      <c r="D134" s="18">
        <f t="shared" si="7"/>
        <v>9.8750442008336011E+202</v>
      </c>
      <c r="E134" s="18">
        <f t="shared" si="10"/>
        <v>1.0126536951759519E-203</v>
      </c>
      <c r="F134" s="18">
        <f t="shared" si="8"/>
        <v>6.7033047687803209E+149</v>
      </c>
      <c r="G134" s="18">
        <f t="shared" si="11"/>
        <v>6.7881263439959718E-54</v>
      </c>
      <c r="H134" s="18">
        <f t="shared" si="13"/>
        <v>22025078.803516012</v>
      </c>
    </row>
    <row r="135" spans="1:8" x14ac:dyDescent="0.2">
      <c r="A135" s="12">
        <v>123</v>
      </c>
      <c r="B135" s="16">
        <f t="shared" si="9"/>
        <v>0</v>
      </c>
      <c r="C135" s="17">
        <f t="shared" si="12"/>
        <v>0.99999999999999989</v>
      </c>
      <c r="D135" s="18">
        <f t="shared" si="7"/>
        <v>1.2146304367025332E+205</v>
      </c>
      <c r="E135" s="18">
        <f t="shared" si="10"/>
        <v>8.2329568713491999E-206</v>
      </c>
      <c r="F135" s="18">
        <f t="shared" si="8"/>
        <v>1.1333741447522419E+151</v>
      </c>
      <c r="G135" s="18">
        <f t="shared" si="11"/>
        <v>9.3310204528474934E-55</v>
      </c>
      <c r="H135" s="18">
        <f t="shared" si="13"/>
        <v>22025078.803516012</v>
      </c>
    </row>
    <row r="136" spans="1:8" x14ac:dyDescent="0.2">
      <c r="A136" s="12">
        <v>124</v>
      </c>
      <c r="B136" s="16">
        <f t="shared" si="9"/>
        <v>0</v>
      </c>
      <c r="C136" s="17">
        <f t="shared" si="12"/>
        <v>0.99999999999999989</v>
      </c>
      <c r="D136" s="18">
        <f t="shared" si="7"/>
        <v>1.5061417415111409E+207</v>
      </c>
      <c r="E136" s="18">
        <f t="shared" si="10"/>
        <v>6.6394813478622588E-208</v>
      </c>
      <c r="F136" s="18">
        <f t="shared" si="8"/>
        <v>1.9162741308964836E+152</v>
      </c>
      <c r="G136" s="18">
        <f t="shared" si="11"/>
        <v>1.2723066349478162E-55</v>
      </c>
      <c r="H136" s="18">
        <f t="shared" si="13"/>
        <v>22025078.803516012</v>
      </c>
    </row>
    <row r="137" spans="1:8" x14ac:dyDescent="0.2">
      <c r="A137" s="12">
        <v>125</v>
      </c>
      <c r="B137" s="16">
        <f t="shared" si="9"/>
        <v>0</v>
      </c>
      <c r="C137" s="17">
        <f t="shared" si="12"/>
        <v>0.99999999999999989</v>
      </c>
      <c r="D137" s="18">
        <f t="shared" si="7"/>
        <v>1.8826771768889261E+209</v>
      </c>
      <c r="E137" s="18">
        <f t="shared" si="10"/>
        <v>5.3115850782898071E-210</v>
      </c>
      <c r="F137" s="18">
        <f t="shared" si="8"/>
        <v>3.2399773382388236E+153</v>
      </c>
      <c r="G137" s="18">
        <f t="shared" si="11"/>
        <v>1.7209415283786462E-56</v>
      </c>
      <c r="H137" s="18">
        <f t="shared" si="13"/>
        <v>22025078.803516012</v>
      </c>
    </row>
    <row r="138" spans="1:8" x14ac:dyDescent="0.2">
      <c r="A138" s="12">
        <v>126</v>
      </c>
      <c r="B138" s="16">
        <f t="shared" si="9"/>
        <v>0</v>
      </c>
      <c r="C138" s="17">
        <f t="shared" si="12"/>
        <v>0.99999999999999989</v>
      </c>
      <c r="D138" s="18">
        <f t="shared" si="7"/>
        <v>2.3721732428800483E+211</v>
      </c>
      <c r="E138" s="18">
        <f t="shared" si="10"/>
        <v>4.2155437129284161E-212</v>
      </c>
      <c r="F138" s="18">
        <f t="shared" si="8"/>
        <v>5.4780539918837954E+154</v>
      </c>
      <c r="G138" s="18">
        <f t="shared" si="11"/>
        <v>2.3092976064568147E-57</v>
      </c>
      <c r="H138" s="18">
        <f t="shared" si="13"/>
        <v>22025078.803516012</v>
      </c>
    </row>
    <row r="139" spans="1:8" x14ac:dyDescent="0.2">
      <c r="A139" s="12">
        <v>127</v>
      </c>
      <c r="B139" s="16">
        <f t="shared" si="9"/>
        <v>0</v>
      </c>
      <c r="C139" s="17">
        <f t="shared" si="12"/>
        <v>0.99999999999999989</v>
      </c>
      <c r="D139" s="18">
        <f t="shared" si="7"/>
        <v>3.0126600184576624E+213</v>
      </c>
      <c r="E139" s="18">
        <f t="shared" si="10"/>
        <v>3.3193257582113502E-214</v>
      </c>
      <c r="F139" s="18">
        <f t="shared" si="8"/>
        <v>9.2621251339696788E+155</v>
      </c>
      <c r="G139" s="18">
        <f t="shared" si="11"/>
        <v>3.0744010532962306E-58</v>
      </c>
      <c r="H139" s="18">
        <f t="shared" si="13"/>
        <v>22025078.803516012</v>
      </c>
    </row>
    <row r="140" spans="1:8" x14ac:dyDescent="0.2">
      <c r="A140" s="12">
        <v>128</v>
      </c>
      <c r="B140" s="16">
        <f t="shared" si="9"/>
        <v>0</v>
      </c>
      <c r="C140" s="17">
        <f t="shared" si="12"/>
        <v>0.99999999999999989</v>
      </c>
      <c r="D140" s="18">
        <f t="shared" ref="D140:D203" si="14">FACT(A140)</f>
        <v>3.8562048236258079E+215</v>
      </c>
      <c r="E140" s="18">
        <f t="shared" si="10"/>
        <v>2.5932232486026173E-216</v>
      </c>
      <c r="F140" s="18">
        <f t="shared" ref="F140:F203" si="15">($B$4*$B$5)^A140</f>
        <v>1.5660116188050271E+157</v>
      </c>
      <c r="G140" s="18">
        <f t="shared" si="11"/>
        <v>4.0610177374670154E-59</v>
      </c>
      <c r="H140" s="18">
        <f t="shared" si="13"/>
        <v>22025078.803516012</v>
      </c>
    </row>
    <row r="141" spans="1:8" x14ac:dyDescent="0.2">
      <c r="A141" s="12">
        <v>129</v>
      </c>
      <c r="B141" s="16">
        <f t="shared" ref="B141:B204" si="16">IF(A141&gt;$B$3,0,$B$7*G141)</f>
        <v>0</v>
      </c>
      <c r="C141" s="17">
        <f t="shared" si="12"/>
        <v>0.99999999999999989</v>
      </c>
      <c r="D141" s="18">
        <f t="shared" si="14"/>
        <v>4.9745042224772875E+217</v>
      </c>
      <c r="E141" s="18">
        <f t="shared" ref="E141:E204" si="17">1/D141</f>
        <v>2.0102505803121082E-218</v>
      </c>
      <c r="F141" s="18">
        <f t="shared" si="15"/>
        <v>2.6477642601026535E+158</v>
      </c>
      <c r="G141" s="18">
        <f t="shared" ref="G141:G204" si="18">E141*F141</f>
        <v>5.3226696404010189E-60</v>
      </c>
      <c r="H141" s="18">
        <f t="shared" si="13"/>
        <v>22025078.803516012</v>
      </c>
    </row>
    <row r="142" spans="1:8" x14ac:dyDescent="0.2">
      <c r="A142" s="12">
        <v>130</v>
      </c>
      <c r="B142" s="16">
        <f t="shared" si="16"/>
        <v>0</v>
      </c>
      <c r="C142" s="17">
        <f t="shared" ref="C142:C205" si="19">C141+B142</f>
        <v>0.99999999999999989</v>
      </c>
      <c r="D142" s="18">
        <f t="shared" si="14"/>
        <v>6.4668554892204729E+219</v>
      </c>
      <c r="E142" s="18">
        <f t="shared" si="17"/>
        <v>1.5463466002400835E-220</v>
      </c>
      <c r="F142" s="18">
        <f t="shared" si="15"/>
        <v>4.4767583413120249E+159</v>
      </c>
      <c r="G142" s="18">
        <f t="shared" si="18"/>
        <v>6.9226200411842857E-61</v>
      </c>
      <c r="H142" s="18">
        <f t="shared" si="13"/>
        <v>22025078.803516012</v>
      </c>
    </row>
    <row r="143" spans="1:8" x14ac:dyDescent="0.2">
      <c r="A143" s="12">
        <v>131</v>
      </c>
      <c r="B143" s="16">
        <f t="shared" si="16"/>
        <v>0</v>
      </c>
      <c r="C143" s="17">
        <f t="shared" si="19"/>
        <v>0.99999999999999989</v>
      </c>
      <c r="D143" s="18">
        <f t="shared" si="14"/>
        <v>8.4715806908788126E+221</v>
      </c>
      <c r="E143" s="18">
        <f t="shared" si="17"/>
        <v>1.1804172520916677E-222</v>
      </c>
      <c r="F143" s="18">
        <f t="shared" si="15"/>
        <v>7.5691652570798698E+160</v>
      </c>
      <c r="G143" s="18">
        <f t="shared" si="18"/>
        <v>8.934773253389941E-62</v>
      </c>
      <c r="H143" s="18">
        <f t="shared" ref="H143:H206" si="20">H142+G143</f>
        <v>22025078.803516012</v>
      </c>
    </row>
    <row r="144" spans="1:8" x14ac:dyDescent="0.2">
      <c r="A144" s="12">
        <v>132</v>
      </c>
      <c r="B144" s="16">
        <f t="shared" si="16"/>
        <v>0</v>
      </c>
      <c r="C144" s="17">
        <f t="shared" si="19"/>
        <v>0.99999999999999989</v>
      </c>
      <c r="D144" s="18">
        <f t="shared" si="14"/>
        <v>1.1182486511960037E+224</v>
      </c>
      <c r="E144" s="18">
        <f t="shared" si="17"/>
        <v>8.9425549400883886E-225</v>
      </c>
      <c r="F144" s="18">
        <f t="shared" si="15"/>
        <v>1.2797711719278119E+162</v>
      </c>
      <c r="G144" s="18">
        <f t="shared" si="18"/>
        <v>1.1444424015705761E-62</v>
      </c>
      <c r="H144" s="18">
        <f t="shared" si="20"/>
        <v>22025078.803516012</v>
      </c>
    </row>
    <row r="145" spans="1:8" x14ac:dyDescent="0.2">
      <c r="A145" s="12">
        <v>133</v>
      </c>
      <c r="B145" s="16">
        <f t="shared" si="16"/>
        <v>0</v>
      </c>
      <c r="C145" s="17">
        <f t="shared" si="19"/>
        <v>0.99999999999999989</v>
      </c>
      <c r="D145" s="18">
        <f t="shared" si="14"/>
        <v>1.4872707060906847E+226</v>
      </c>
      <c r="E145" s="18">
        <f t="shared" si="17"/>
        <v>6.7237255188634515E-227</v>
      </c>
      <c r="F145" s="18">
        <f t="shared" si="15"/>
        <v>2.1637977199210238E+163</v>
      </c>
      <c r="G145" s="18">
        <f t="shared" si="18"/>
        <v>1.454878194709154E-63</v>
      </c>
      <c r="H145" s="18">
        <f t="shared" si="20"/>
        <v>22025078.803516012</v>
      </c>
    </row>
    <row r="146" spans="1:8" x14ac:dyDescent="0.2">
      <c r="A146" s="12">
        <v>134</v>
      </c>
      <c r="B146" s="16">
        <f t="shared" si="16"/>
        <v>0</v>
      </c>
      <c r="C146" s="17">
        <f t="shared" si="19"/>
        <v>0.99999999999999989</v>
      </c>
      <c r="D146" s="18">
        <f t="shared" si="14"/>
        <v>1.9929427461615201E+228</v>
      </c>
      <c r="E146" s="18">
        <f t="shared" si="17"/>
        <v>5.0177056110921211E-229</v>
      </c>
      <c r="F146" s="18">
        <f t="shared" si="15"/>
        <v>3.6584826064510844E+164</v>
      </c>
      <c r="G146" s="18">
        <f t="shared" si="18"/>
        <v>1.8357188702472534E-64</v>
      </c>
      <c r="H146" s="18">
        <f t="shared" si="20"/>
        <v>22025078.803516012</v>
      </c>
    </row>
    <row r="147" spans="1:8" x14ac:dyDescent="0.2">
      <c r="A147" s="12">
        <v>135</v>
      </c>
      <c r="B147" s="16">
        <f t="shared" si="16"/>
        <v>0</v>
      </c>
      <c r="C147" s="17">
        <f t="shared" si="19"/>
        <v>0.99999999999999989</v>
      </c>
      <c r="D147" s="18">
        <f t="shared" si="14"/>
        <v>2.6904727073180491E+230</v>
      </c>
      <c r="E147" s="18">
        <f t="shared" si="17"/>
        <v>3.7168189711793532E-231</v>
      </c>
      <c r="F147" s="18">
        <f t="shared" si="15"/>
        <v>6.1856498222919097E+165</v>
      </c>
      <c r="G147" s="18">
        <f t="shared" si="18"/>
        <v>2.2990940608566764E-65</v>
      </c>
      <c r="H147" s="18">
        <f t="shared" si="20"/>
        <v>22025078.803516012</v>
      </c>
    </row>
    <row r="148" spans="1:8" x14ac:dyDescent="0.2">
      <c r="A148" s="12">
        <v>136</v>
      </c>
      <c r="B148" s="16">
        <f t="shared" si="16"/>
        <v>0</v>
      </c>
      <c r="C148" s="17">
        <f t="shared" si="19"/>
        <v>0.99999999999999989</v>
      </c>
      <c r="D148" s="18">
        <f t="shared" si="14"/>
        <v>3.6590428819525483E+232</v>
      </c>
      <c r="E148" s="18">
        <f t="shared" si="17"/>
        <v>2.7329551258671701E-233</v>
      </c>
      <c r="F148" s="18">
        <f t="shared" si="15"/>
        <v>1.0458506391844323E+167</v>
      </c>
      <c r="G148" s="18">
        <f t="shared" si="18"/>
        <v>2.8582628652505506E-66</v>
      </c>
      <c r="H148" s="18">
        <f t="shared" si="20"/>
        <v>22025078.803516012</v>
      </c>
    </row>
    <row r="149" spans="1:8" x14ac:dyDescent="0.2">
      <c r="A149" s="12">
        <v>137</v>
      </c>
      <c r="B149" s="16">
        <f t="shared" si="16"/>
        <v>0</v>
      </c>
      <c r="C149" s="17">
        <f t="shared" si="19"/>
        <v>0.99999999999999989</v>
      </c>
      <c r="D149" s="18">
        <f t="shared" si="14"/>
        <v>5.0128887482749884E+234</v>
      </c>
      <c r="E149" s="18">
        <f t="shared" si="17"/>
        <v>1.9948577561074246E-235</v>
      </c>
      <c r="F149" s="18">
        <f t="shared" si="15"/>
        <v>1.7682920807133708E+168</v>
      </c>
      <c r="G149" s="18">
        <f t="shared" si="18"/>
        <v>3.5274911722744035E-67</v>
      </c>
      <c r="H149" s="18">
        <f t="shared" si="20"/>
        <v>22025078.803516012</v>
      </c>
    </row>
    <row r="150" spans="1:8" x14ac:dyDescent="0.2">
      <c r="A150" s="12">
        <v>138</v>
      </c>
      <c r="B150" s="16">
        <f t="shared" si="16"/>
        <v>0</v>
      </c>
      <c r="C150" s="17">
        <f t="shared" si="19"/>
        <v>0.99999999999999989</v>
      </c>
      <c r="D150" s="18">
        <f t="shared" si="14"/>
        <v>6.9177864726194823E+236</v>
      </c>
      <c r="E150" s="18">
        <f t="shared" si="17"/>
        <v>1.445549098628569E-237</v>
      </c>
      <c r="F150" s="18">
        <f t="shared" si="15"/>
        <v>2.9897738410830683E+169</v>
      </c>
      <c r="G150" s="18">
        <f t="shared" si="18"/>
        <v>4.3218648810809038E-68</v>
      </c>
      <c r="H150" s="18">
        <f t="shared" si="20"/>
        <v>22025078.803516012</v>
      </c>
    </row>
    <row r="151" spans="1:8" x14ac:dyDescent="0.2">
      <c r="A151" s="12">
        <v>139</v>
      </c>
      <c r="B151" s="16">
        <f t="shared" si="16"/>
        <v>0</v>
      </c>
      <c r="C151" s="17">
        <f t="shared" si="19"/>
        <v>0.99999999999999989</v>
      </c>
      <c r="D151" s="18">
        <f t="shared" si="14"/>
        <v>9.6157231969410894E+238</v>
      </c>
      <c r="E151" s="18">
        <f t="shared" si="17"/>
        <v>1.0399633803083221E-239</v>
      </c>
      <c r="F151" s="18">
        <f t="shared" si="15"/>
        <v>5.0550176174619877E+170</v>
      </c>
      <c r="G151" s="18">
        <f t="shared" si="18"/>
        <v>5.2570332089738887E-69</v>
      </c>
      <c r="H151" s="18">
        <f t="shared" si="20"/>
        <v>22025078.803516012</v>
      </c>
    </row>
    <row r="152" spans="1:8" x14ac:dyDescent="0.2">
      <c r="A152" s="12">
        <v>140</v>
      </c>
      <c r="B152" s="16">
        <f t="shared" si="16"/>
        <v>0</v>
      </c>
      <c r="C152" s="17">
        <f t="shared" si="19"/>
        <v>0.99999999999999989</v>
      </c>
      <c r="D152" s="18">
        <f t="shared" si="14"/>
        <v>1.3462012475717523E+241</v>
      </c>
      <c r="E152" s="18">
        <f t="shared" si="17"/>
        <v>7.4283098593451581E-242</v>
      </c>
      <c r="F152" s="18">
        <f t="shared" si="15"/>
        <v>8.5468682486011156E+171</v>
      </c>
      <c r="G152" s="18">
        <f t="shared" si="18"/>
        <v>6.3488785677607747E-70</v>
      </c>
      <c r="H152" s="18">
        <f t="shared" si="20"/>
        <v>22025078.803516012</v>
      </c>
    </row>
    <row r="153" spans="1:8" x14ac:dyDescent="0.2">
      <c r="A153" s="12">
        <v>141</v>
      </c>
      <c r="B153" s="16">
        <f t="shared" si="16"/>
        <v>0</v>
      </c>
      <c r="C153" s="17">
        <f t="shared" si="19"/>
        <v>0.99999999999999989</v>
      </c>
      <c r="D153" s="18">
        <f t="shared" si="14"/>
        <v>1.8981437590761713E+243</v>
      </c>
      <c r="E153" s="18">
        <f t="shared" si="17"/>
        <v>5.268304864783799E-244</v>
      </c>
      <c r="F153" s="18">
        <f t="shared" si="15"/>
        <v>1.4450781854173274E+173</v>
      </c>
      <c r="G153" s="18">
        <f t="shared" si="18"/>
        <v>7.6131124342270503E-71</v>
      </c>
      <c r="H153" s="18">
        <f t="shared" si="20"/>
        <v>22025078.803516012</v>
      </c>
    </row>
    <row r="154" spans="1:8" x14ac:dyDescent="0.2">
      <c r="A154" s="12">
        <v>142</v>
      </c>
      <c r="B154" s="16">
        <f t="shared" si="16"/>
        <v>0</v>
      </c>
      <c r="C154" s="17">
        <f t="shared" si="19"/>
        <v>0.99999999999999989</v>
      </c>
      <c r="D154" s="18">
        <f t="shared" si="14"/>
        <v>2.6953641378881633E+245</v>
      </c>
      <c r="E154" s="18">
        <f t="shared" si="17"/>
        <v>3.7100738484392947E-246</v>
      </c>
      <c r="F154" s="18">
        <f t="shared" si="15"/>
        <v>2.4432937319594499E+174</v>
      </c>
      <c r="G154" s="18">
        <f t="shared" si="18"/>
        <v>9.0648001789984029E-72</v>
      </c>
      <c r="H154" s="18">
        <f t="shared" si="20"/>
        <v>22025078.803516012</v>
      </c>
    </row>
    <row r="155" spans="1:8" x14ac:dyDescent="0.2">
      <c r="A155" s="12">
        <v>143</v>
      </c>
      <c r="B155" s="16">
        <f t="shared" si="16"/>
        <v>0</v>
      </c>
      <c r="C155" s="17">
        <f t="shared" si="19"/>
        <v>0.99999999999999989</v>
      </c>
      <c r="D155" s="18">
        <f t="shared" si="14"/>
        <v>3.8543707171800694E+247</v>
      </c>
      <c r="E155" s="18">
        <f t="shared" si="17"/>
        <v>2.5944572366708383E-248</v>
      </c>
      <c r="F155" s="18">
        <f t="shared" si="15"/>
        <v>4.1310458637283622E+175</v>
      </c>
      <c r="G155" s="18">
        <f t="shared" si="18"/>
        <v>1.0717821836169183E-72</v>
      </c>
      <c r="H155" s="18">
        <f t="shared" si="20"/>
        <v>22025078.803516012</v>
      </c>
    </row>
    <row r="156" spans="1:8" x14ac:dyDescent="0.2">
      <c r="A156" s="12">
        <v>144</v>
      </c>
      <c r="B156" s="16">
        <f t="shared" si="16"/>
        <v>0</v>
      </c>
      <c r="C156" s="17">
        <f t="shared" si="19"/>
        <v>0.99999999999999989</v>
      </c>
      <c r="D156" s="18">
        <f t="shared" si="14"/>
        <v>5.5502938327393076E+249</v>
      </c>
      <c r="E156" s="18">
        <f t="shared" si="17"/>
        <v>1.8017064143547462E-250</v>
      </c>
      <c r="F156" s="18">
        <f t="shared" si="15"/>
        <v>6.9846452372884163E+176</v>
      </c>
      <c r="G156" s="18">
        <f t="shared" si="18"/>
        <v>1.2584280126014868E-73</v>
      </c>
      <c r="H156" s="18">
        <f t="shared" si="20"/>
        <v>22025078.803516012</v>
      </c>
    </row>
    <row r="157" spans="1:8" x14ac:dyDescent="0.2">
      <c r="A157" s="12">
        <v>145</v>
      </c>
      <c r="B157" s="16">
        <f t="shared" si="16"/>
        <v>0</v>
      </c>
      <c r="C157" s="17">
        <f t="shared" si="19"/>
        <v>0.99999999999999989</v>
      </c>
      <c r="D157" s="18">
        <f t="shared" si="14"/>
        <v>8.0479260574719887E+251</v>
      </c>
      <c r="E157" s="18">
        <f t="shared" si="17"/>
        <v>1.2425561478308606E-252</v>
      </c>
      <c r="F157" s="18">
        <f t="shared" si="15"/>
        <v>1.1809423255046106E+178</v>
      </c>
      <c r="G157" s="18">
        <f t="shared" si="18"/>
        <v>1.4673871467894273E-74</v>
      </c>
      <c r="H157" s="18">
        <f t="shared" si="20"/>
        <v>22025078.803516012</v>
      </c>
    </row>
    <row r="158" spans="1:8" x14ac:dyDescent="0.2">
      <c r="A158" s="12">
        <v>146</v>
      </c>
      <c r="B158" s="16">
        <f t="shared" si="16"/>
        <v>0</v>
      </c>
      <c r="C158" s="17">
        <f t="shared" si="19"/>
        <v>0.99999999999999989</v>
      </c>
      <c r="D158" s="18">
        <f t="shared" si="14"/>
        <v>1.1749972043909107E+254</v>
      </c>
      <c r="E158" s="18">
        <f t="shared" si="17"/>
        <v>8.5106585467867145E-255</v>
      </c>
      <c r="F158" s="18">
        <f t="shared" si="15"/>
        <v>1.9967009472762573E+179</v>
      </c>
      <c r="G158" s="18">
        <f t="shared" si="18"/>
        <v>1.6993239982313809E-75</v>
      </c>
      <c r="H158" s="18">
        <f t="shared" si="20"/>
        <v>22025078.803516012</v>
      </c>
    </row>
    <row r="159" spans="1:8" x14ac:dyDescent="0.2">
      <c r="A159" s="12">
        <v>147</v>
      </c>
      <c r="B159" s="16">
        <f t="shared" si="16"/>
        <v>0</v>
      </c>
      <c r="C159" s="17">
        <f t="shared" si="19"/>
        <v>0.99999999999999989</v>
      </c>
      <c r="D159" s="18">
        <f t="shared" si="14"/>
        <v>1.7272458904546399E+256</v>
      </c>
      <c r="E159" s="18">
        <f t="shared" si="17"/>
        <v>5.7895636372698695E-257</v>
      </c>
      <c r="F159" s="18">
        <f t="shared" si="15"/>
        <v>3.3759605247024721E+180</v>
      </c>
      <c r="G159" s="18">
        <f t="shared" si="18"/>
        <v>1.9545338294675941E-76</v>
      </c>
      <c r="H159" s="18">
        <f t="shared" si="20"/>
        <v>22025078.803516012</v>
      </c>
    </row>
    <row r="160" spans="1:8" x14ac:dyDescent="0.2">
      <c r="A160" s="12">
        <v>148</v>
      </c>
      <c r="B160" s="16">
        <f t="shared" si="16"/>
        <v>0</v>
      </c>
      <c r="C160" s="17">
        <f t="shared" si="19"/>
        <v>0.99999999999999989</v>
      </c>
      <c r="D160" s="18">
        <f t="shared" si="14"/>
        <v>2.5563239178728637E+258</v>
      </c>
      <c r="E160" s="18">
        <f t="shared" si="17"/>
        <v>3.9118673224796468E-259</v>
      </c>
      <c r="F160" s="18">
        <f t="shared" si="15"/>
        <v>5.7079701794584878E+181</v>
      </c>
      <c r="G160" s="18">
        <f t="shared" si="18"/>
        <v>2.2328822022711944E-77</v>
      </c>
      <c r="H160" s="18">
        <f t="shared" si="20"/>
        <v>22025078.803516012</v>
      </c>
    </row>
    <row r="161" spans="1:8" x14ac:dyDescent="0.2">
      <c r="A161" s="12">
        <v>149</v>
      </c>
      <c r="B161" s="16">
        <f t="shared" si="16"/>
        <v>0</v>
      </c>
      <c r="C161" s="17">
        <f t="shared" si="19"/>
        <v>0.99999999999999989</v>
      </c>
      <c r="D161" s="18">
        <f t="shared" si="14"/>
        <v>3.8089226376305687E+260</v>
      </c>
      <c r="E161" s="18">
        <f t="shared" si="17"/>
        <v>2.6254143103890235E-261</v>
      </c>
      <c r="F161" s="18">
        <f t="shared" si="15"/>
        <v>9.6508603495767359E+182</v>
      </c>
      <c r="G161" s="18">
        <f t="shared" si="18"/>
        <v>2.5337506869344774E-78</v>
      </c>
      <c r="H161" s="18">
        <f t="shared" si="20"/>
        <v>22025078.803516012</v>
      </c>
    </row>
    <row r="162" spans="1:8" x14ac:dyDescent="0.2">
      <c r="A162" s="12">
        <v>150</v>
      </c>
      <c r="B162" s="16">
        <f t="shared" si="16"/>
        <v>0</v>
      </c>
      <c r="C162" s="17">
        <f t="shared" si="19"/>
        <v>0.99999999999999989</v>
      </c>
      <c r="D162" s="18">
        <f t="shared" si="14"/>
        <v>5.7133839564458575E+262</v>
      </c>
      <c r="E162" s="18">
        <f t="shared" si="17"/>
        <v>1.7502762069260144E-263</v>
      </c>
      <c r="F162" s="18">
        <f t="shared" si="15"/>
        <v>1.6317377729515125E+184</v>
      </c>
      <c r="G162" s="18">
        <f t="shared" si="18"/>
        <v>2.8559917999394754E-79</v>
      </c>
      <c r="H162" s="18">
        <f t="shared" si="20"/>
        <v>22025078.803516012</v>
      </c>
    </row>
    <row r="163" spans="1:8" x14ac:dyDescent="0.2">
      <c r="A163" s="12">
        <v>151</v>
      </c>
      <c r="B163" s="16">
        <f t="shared" si="16"/>
        <v>0</v>
      </c>
      <c r="C163" s="17">
        <f t="shared" si="19"/>
        <v>0.99999999999999989</v>
      </c>
      <c r="D163" s="18">
        <f t="shared" si="14"/>
        <v>8.6272097742332436E+264</v>
      </c>
      <c r="E163" s="18">
        <f t="shared" si="17"/>
        <v>1.1591233158450427E-265</v>
      </c>
      <c r="F163" s="18">
        <f t="shared" si="15"/>
        <v>2.7588920191903267E+185</v>
      </c>
      <c r="G163" s="18">
        <f t="shared" si="18"/>
        <v>3.1978960653423167E-80</v>
      </c>
      <c r="H163" s="18">
        <f t="shared" si="20"/>
        <v>22025078.803516012</v>
      </c>
    </row>
    <row r="164" spans="1:8" x14ac:dyDescent="0.2">
      <c r="A164" s="12">
        <v>152</v>
      </c>
      <c r="B164" s="16">
        <f t="shared" si="16"/>
        <v>0</v>
      </c>
      <c r="C164" s="17">
        <f t="shared" si="19"/>
        <v>0.99999999999999989</v>
      </c>
      <c r="D164" s="18">
        <f t="shared" si="14"/>
        <v>1.3113358856834527E+267</v>
      </c>
      <c r="E164" s="18">
        <f t="shared" si="17"/>
        <v>7.6258112884542312E-268</v>
      </c>
      <c r="F164" s="18">
        <f t="shared" si="15"/>
        <v>4.6646497370617987E+186</v>
      </c>
      <c r="G164" s="18">
        <f t="shared" si="18"/>
        <v>3.5571738621570925E-81</v>
      </c>
      <c r="H164" s="18">
        <f t="shared" si="20"/>
        <v>22025078.803516012</v>
      </c>
    </row>
    <row r="165" spans="1:8" x14ac:dyDescent="0.2">
      <c r="A165" s="12">
        <v>153</v>
      </c>
      <c r="B165" s="16">
        <f t="shared" si="16"/>
        <v>0</v>
      </c>
      <c r="C165" s="17">
        <f t="shared" si="19"/>
        <v>0.99999999999999989</v>
      </c>
      <c r="D165" s="18">
        <f t="shared" si="14"/>
        <v>2.0063439050956838E+269</v>
      </c>
      <c r="E165" s="18">
        <f t="shared" si="17"/>
        <v>4.9841903846106054E-270</v>
      </c>
      <c r="F165" s="18">
        <f t="shared" si="15"/>
        <v>7.886846247739872E+187</v>
      </c>
      <c r="G165" s="18">
        <f t="shared" si="18"/>
        <v>3.93095432328873E-82</v>
      </c>
      <c r="H165" s="18">
        <f t="shared" si="20"/>
        <v>22025078.803516012</v>
      </c>
    </row>
    <row r="166" spans="1:8" x14ac:dyDescent="0.2">
      <c r="A166" s="12">
        <v>154</v>
      </c>
      <c r="B166" s="16">
        <f t="shared" si="16"/>
        <v>0</v>
      </c>
      <c r="C166" s="17">
        <f t="shared" si="19"/>
        <v>0.99999999999999989</v>
      </c>
      <c r="D166" s="18">
        <f t="shared" si="14"/>
        <v>3.0897696138473515E+271</v>
      </c>
      <c r="E166" s="18">
        <f t="shared" si="17"/>
        <v>3.2364872627341612E-272</v>
      </c>
      <c r="F166" s="18">
        <f t="shared" si="15"/>
        <v>1.3334836963486336E+189</v>
      </c>
      <c r="G166" s="18">
        <f t="shared" si="18"/>
        <v>4.3158029982960207E-83</v>
      </c>
      <c r="H166" s="18">
        <f t="shared" si="20"/>
        <v>22025078.803516012</v>
      </c>
    </row>
    <row r="167" spans="1:8" x14ac:dyDescent="0.2">
      <c r="A167" s="12">
        <v>155</v>
      </c>
      <c r="B167" s="16">
        <f t="shared" si="16"/>
        <v>0</v>
      </c>
      <c r="C167" s="17">
        <f t="shared" si="19"/>
        <v>0.99999999999999989</v>
      </c>
      <c r="D167" s="18">
        <f t="shared" si="14"/>
        <v>4.7891429014633931E+273</v>
      </c>
      <c r="E167" s="18">
        <f t="shared" si="17"/>
        <v>2.088056298538169E-274</v>
      </c>
      <c r="F167" s="18">
        <f t="shared" si="15"/>
        <v>2.2546132035186896E+190</v>
      </c>
      <c r="G167" s="18">
        <f t="shared" si="18"/>
        <v>4.7077593003745182E-84</v>
      </c>
      <c r="H167" s="18">
        <f t="shared" si="20"/>
        <v>22025078.803516012</v>
      </c>
    </row>
    <row r="168" spans="1:8" x14ac:dyDescent="0.2">
      <c r="A168" s="12">
        <v>156</v>
      </c>
      <c r="B168" s="16">
        <f t="shared" si="16"/>
        <v>0</v>
      </c>
      <c r="C168" s="17">
        <f t="shared" si="19"/>
        <v>0.99999999999999989</v>
      </c>
      <c r="D168" s="18">
        <f t="shared" si="14"/>
        <v>7.4710629262828918E+275</v>
      </c>
      <c r="E168" s="18">
        <f t="shared" si="17"/>
        <v>1.3384976272680573E-276</v>
      </c>
      <c r="F168" s="18">
        <f t="shared" si="15"/>
        <v>3.8120306317954467E+191</v>
      </c>
      <c r="G168" s="18">
        <f t="shared" si="18"/>
        <v>5.1023939557313588E-85</v>
      </c>
      <c r="H168" s="18">
        <f t="shared" si="20"/>
        <v>22025078.803516012</v>
      </c>
    </row>
    <row r="169" spans="1:8" x14ac:dyDescent="0.2">
      <c r="A169" s="12">
        <v>157</v>
      </c>
      <c r="B169" s="16">
        <f t="shared" si="16"/>
        <v>0</v>
      </c>
      <c r="C169" s="17">
        <f t="shared" si="19"/>
        <v>0.99999999999999989</v>
      </c>
      <c r="D169" s="18">
        <f t="shared" si="14"/>
        <v>1.1729568794264134E+278</v>
      </c>
      <c r="E169" s="18">
        <f t="shared" si="17"/>
        <v>8.525462594064064E-279</v>
      </c>
      <c r="F169" s="18">
        <f t="shared" si="15"/>
        <v>6.4452640989895326E+192</v>
      </c>
      <c r="G169" s="18">
        <f t="shared" si="18"/>
        <v>5.4948857984799286E-86</v>
      </c>
      <c r="H169" s="18">
        <f t="shared" si="20"/>
        <v>22025078.803516012</v>
      </c>
    </row>
    <row r="170" spans="1:8" x14ac:dyDescent="0.2">
      <c r="A170" s="12">
        <v>158</v>
      </c>
      <c r="B170" s="16">
        <f t="shared" si="16"/>
        <v>0</v>
      </c>
      <c r="C170" s="17">
        <f t="shared" si="19"/>
        <v>0.99999999999999989</v>
      </c>
      <c r="D170" s="18">
        <f t="shared" si="14"/>
        <v>1.8532718694937346E+280</v>
      </c>
      <c r="E170" s="18">
        <f t="shared" si="17"/>
        <v>5.3958624013063658E-281</v>
      </c>
      <c r="F170" s="18">
        <f t="shared" si="15"/>
        <v>1.089745422275307E+194</v>
      </c>
      <c r="G170" s="18">
        <f t="shared" si="18"/>
        <v>5.8801163510510577E-87</v>
      </c>
      <c r="H170" s="18">
        <f t="shared" si="20"/>
        <v>22025078.803516012</v>
      </c>
    </row>
    <row r="171" spans="1:8" x14ac:dyDescent="0.2">
      <c r="A171" s="12">
        <v>159</v>
      </c>
      <c r="B171" s="16">
        <f t="shared" si="16"/>
        <v>0</v>
      </c>
      <c r="C171" s="17">
        <f t="shared" si="19"/>
        <v>0.99999999999999989</v>
      </c>
      <c r="D171" s="18">
        <f t="shared" si="14"/>
        <v>2.9467022724950358E+282</v>
      </c>
      <c r="E171" s="18">
        <f t="shared" si="17"/>
        <v>3.3936241517650124E-283</v>
      </c>
      <c r="F171" s="18">
        <f t="shared" si="15"/>
        <v>1.8425080293547116E+195</v>
      </c>
      <c r="G171" s="18">
        <f t="shared" si="18"/>
        <v>6.2527797482391073E-88</v>
      </c>
      <c r="H171" s="18">
        <f t="shared" si="20"/>
        <v>22025078.803516012</v>
      </c>
    </row>
    <row r="172" spans="1:8" x14ac:dyDescent="0.2">
      <c r="A172" s="12">
        <v>160</v>
      </c>
      <c r="B172" s="16">
        <f t="shared" si="16"/>
        <v>0</v>
      </c>
      <c r="C172" s="17">
        <f t="shared" si="19"/>
        <v>0.99999999999999989</v>
      </c>
      <c r="D172" s="18">
        <f t="shared" si="14"/>
        <v>4.7147236359920609E+284</v>
      </c>
      <c r="E172" s="18">
        <f t="shared" si="17"/>
        <v>2.1210150948531311E-285</v>
      </c>
      <c r="F172" s="18">
        <f t="shared" si="15"/>
        <v>3.1152558834781972E+196</v>
      </c>
      <c r="G172" s="18">
        <f t="shared" si="18"/>
        <v>6.6075047531872838E-89</v>
      </c>
      <c r="H172" s="18">
        <f t="shared" si="20"/>
        <v>22025078.803516012</v>
      </c>
    </row>
    <row r="173" spans="1:8" x14ac:dyDescent="0.2">
      <c r="A173" s="12">
        <v>161</v>
      </c>
      <c r="B173" s="16">
        <f t="shared" si="16"/>
        <v>0</v>
      </c>
      <c r="C173" s="17">
        <f t="shared" si="19"/>
        <v>0.99999999999999989</v>
      </c>
      <c r="D173" s="18">
        <f t="shared" si="14"/>
        <v>7.5907050539472232E+286</v>
      </c>
      <c r="E173" s="18">
        <f t="shared" si="17"/>
        <v>1.3174006800329997E-287</v>
      </c>
      <c r="F173" s="18">
        <f t="shared" si="15"/>
        <v>5.2671787937577517E+197</v>
      </c>
      <c r="G173" s="18">
        <f t="shared" si="18"/>
        <v>6.9389849247518576E-90</v>
      </c>
      <c r="H173" s="18">
        <f t="shared" si="20"/>
        <v>22025078.803516012</v>
      </c>
    </row>
    <row r="174" spans="1:8" x14ac:dyDescent="0.2">
      <c r="A174" s="12">
        <v>162</v>
      </c>
      <c r="B174" s="16">
        <f t="shared" si="16"/>
        <v>0</v>
      </c>
      <c r="C174" s="17">
        <f t="shared" si="19"/>
        <v>0.99999999999999989</v>
      </c>
      <c r="D174" s="18">
        <f t="shared" si="14"/>
        <v>1.2296942187394494E+289</v>
      </c>
      <c r="E174" s="18">
        <f t="shared" si="17"/>
        <v>8.13210296316667E-290</v>
      </c>
      <c r="F174" s="18">
        <f t="shared" si="15"/>
        <v>8.9055838374457981E+198</v>
      </c>
      <c r="G174" s="18">
        <f t="shared" si="18"/>
        <v>7.2421124713222176E-91</v>
      </c>
      <c r="H174" s="18">
        <f t="shared" si="20"/>
        <v>22025078.803516012</v>
      </c>
    </row>
    <row r="175" spans="1:8" x14ac:dyDescent="0.2">
      <c r="A175" s="12">
        <v>163</v>
      </c>
      <c r="B175" s="16">
        <f t="shared" si="16"/>
        <v>0</v>
      </c>
      <c r="C175" s="17">
        <f t="shared" si="19"/>
        <v>0.99999999999999989</v>
      </c>
      <c r="D175" s="18">
        <f t="shared" si="14"/>
        <v>2.0044015765453032E+291</v>
      </c>
      <c r="E175" s="18">
        <f t="shared" si="17"/>
        <v>4.9890202228016362E-292</v>
      </c>
      <c r="F175" s="18">
        <f t="shared" si="15"/>
        <v>1.5057287134389127E+200</v>
      </c>
      <c r="G175" s="18">
        <f t="shared" si="18"/>
        <v>7.5121110013998258E-92</v>
      </c>
      <c r="H175" s="18">
        <f t="shared" si="20"/>
        <v>22025078.803516012</v>
      </c>
    </row>
    <row r="176" spans="1:8" x14ac:dyDescent="0.2">
      <c r="A176" s="12">
        <v>164</v>
      </c>
      <c r="B176" s="16">
        <f t="shared" si="16"/>
        <v>0</v>
      </c>
      <c r="C176" s="17">
        <f t="shared" si="19"/>
        <v>0.99999999999999989</v>
      </c>
      <c r="D176" s="18">
        <f t="shared" si="14"/>
        <v>3.2872185855342987E+293</v>
      </c>
      <c r="E176" s="18">
        <f t="shared" si="17"/>
        <v>3.0420855017083136E-294</v>
      </c>
      <c r="F176" s="18">
        <f t="shared" si="15"/>
        <v>2.5458397785682538E+201</v>
      </c>
      <c r="G176" s="18">
        <f t="shared" si="18"/>
        <v>7.744662280054788E-93</v>
      </c>
      <c r="H176" s="18">
        <f t="shared" si="20"/>
        <v>22025078.803516012</v>
      </c>
    </row>
    <row r="177" spans="1:8" x14ac:dyDescent="0.2">
      <c r="A177" s="12">
        <v>165</v>
      </c>
      <c r="B177" s="16">
        <f t="shared" si="16"/>
        <v>0</v>
      </c>
      <c r="C177" s="17">
        <f t="shared" si="19"/>
        <v>0.99999999999999989</v>
      </c>
      <c r="D177" s="18">
        <f t="shared" si="14"/>
        <v>5.4239106661315832E+295</v>
      </c>
      <c r="E177" s="18">
        <f t="shared" si="17"/>
        <v>1.8436881828535266E-296</v>
      </c>
      <c r="F177" s="18">
        <f t="shared" si="15"/>
        <v>4.3044275640715557E+202</v>
      </c>
      <c r="G177" s="18">
        <f t="shared" si="18"/>
        <v>7.9360222338277183E-94</v>
      </c>
      <c r="H177" s="18">
        <f t="shared" si="20"/>
        <v>22025078.803516012</v>
      </c>
    </row>
    <row r="178" spans="1:8" x14ac:dyDescent="0.2">
      <c r="A178" s="12">
        <v>166</v>
      </c>
      <c r="B178" s="16">
        <f t="shared" si="16"/>
        <v>0</v>
      </c>
      <c r="C178" s="17">
        <f t="shared" si="19"/>
        <v>0.99999999999999989</v>
      </c>
      <c r="D178" s="18">
        <f t="shared" si="14"/>
        <v>9.0036917057784341E+297</v>
      </c>
      <c r="E178" s="18">
        <f t="shared" si="17"/>
        <v>1.1106555318394732E-298</v>
      </c>
      <c r="F178" s="18">
        <f t="shared" si="15"/>
        <v>7.2777936814071394E+203</v>
      </c>
      <c r="G178" s="18">
        <f t="shared" si="18"/>
        <v>8.0831218118412037E-95</v>
      </c>
      <c r="H178" s="18">
        <f t="shared" si="20"/>
        <v>22025078.803516012</v>
      </c>
    </row>
    <row r="179" spans="1:8" x14ac:dyDescent="0.2">
      <c r="A179" s="12">
        <v>167</v>
      </c>
      <c r="B179" s="16">
        <f t="shared" si="16"/>
        <v>0</v>
      </c>
      <c r="C179" s="17">
        <f t="shared" si="19"/>
        <v>0.99999999999999989</v>
      </c>
      <c r="D179" s="18">
        <f t="shared" si="14"/>
        <v>1.5036165148649983E+300</v>
      </c>
      <c r="E179" s="18">
        <f t="shared" si="17"/>
        <v>6.6506319271824752E-301</v>
      </c>
      <c r="F179" s="18">
        <f t="shared" si="15"/>
        <v>1.2305069624409913E+205</v>
      </c>
      <c r="G179" s="18">
        <f t="shared" si="18"/>
        <v>8.1836488910303843E-96</v>
      </c>
      <c r="H179" s="18">
        <f t="shared" si="20"/>
        <v>22025078.803516012</v>
      </c>
    </row>
    <row r="180" spans="1:8" x14ac:dyDescent="0.2">
      <c r="A180" s="12">
        <v>168</v>
      </c>
      <c r="B180" s="16">
        <f t="shared" si="16"/>
        <v>0</v>
      </c>
      <c r="C180" s="17">
        <f t="shared" si="19"/>
        <v>0.99999999999999989</v>
      </c>
      <c r="D180" s="18">
        <f t="shared" si="14"/>
        <v>2.5260757449731988E+302</v>
      </c>
      <c r="E180" s="18">
        <f t="shared" si="17"/>
        <v>3.9587094804657562E-303</v>
      </c>
      <c r="F180" s="18">
        <f t="shared" si="15"/>
        <v>2.0805033103425379E+206</v>
      </c>
      <c r="G180" s="18">
        <f t="shared" si="18"/>
        <v>8.2361081787933942E-97</v>
      </c>
      <c r="H180" s="18">
        <f t="shared" si="20"/>
        <v>22025078.803516012</v>
      </c>
    </row>
    <row r="181" spans="1:8" x14ac:dyDescent="0.2">
      <c r="A181" s="12">
        <v>169</v>
      </c>
      <c r="B181" s="16">
        <f t="shared" si="16"/>
        <v>0</v>
      </c>
      <c r="C181" s="17">
        <f t="shared" si="19"/>
        <v>0.99999999999999989</v>
      </c>
      <c r="D181" s="18">
        <f t="shared" si="14"/>
        <v>4.2690680090047056E+304</v>
      </c>
      <c r="E181" s="18">
        <f t="shared" si="17"/>
        <v>2.3424316452460099E-305</v>
      </c>
      <c r="F181" s="18">
        <f t="shared" si="15"/>
        <v>3.5176509816406914E+207</v>
      </c>
      <c r="G181" s="18">
        <f t="shared" si="18"/>
        <v>8.2398569763258464E-98</v>
      </c>
      <c r="H181" s="18">
        <f t="shared" si="20"/>
        <v>22025078.803516012</v>
      </c>
    </row>
    <row r="182" spans="1:8" x14ac:dyDescent="0.2">
      <c r="A182" s="12">
        <v>170</v>
      </c>
      <c r="B182" s="16">
        <f t="shared" si="16"/>
        <v>0</v>
      </c>
      <c r="C182" s="17">
        <f t="shared" si="19"/>
        <v>0.99999999999999989</v>
      </c>
      <c r="D182" s="18">
        <f t="shared" si="14"/>
        <v>7.257415615308004E+306</v>
      </c>
      <c r="E182" s="18">
        <f t="shared" si="17"/>
        <v>1.3779009677917696E-307</v>
      </c>
      <c r="F182" s="18">
        <f t="shared" si="15"/>
        <v>5.9475360443432604E+208</v>
      </c>
      <c r="G182" s="18">
        <f t="shared" si="18"/>
        <v>8.1951156714770109E-99</v>
      </c>
      <c r="H182" s="18">
        <f t="shared" si="20"/>
        <v>22025078.803516012</v>
      </c>
    </row>
    <row r="183" spans="1:8" x14ac:dyDescent="0.2">
      <c r="A183" s="12">
        <v>171</v>
      </c>
      <c r="B183" s="16">
        <f t="shared" si="16"/>
        <v>0</v>
      </c>
      <c r="C183" s="17">
        <f t="shared" si="19"/>
        <v>0.99999999999999989</v>
      </c>
      <c r="D183" s="18" t="e">
        <f t="shared" si="14"/>
        <v>#NUM!</v>
      </c>
      <c r="E183" s="18" t="e">
        <f t="shared" si="17"/>
        <v>#NUM!</v>
      </c>
      <c r="F183" s="18">
        <f t="shared" si="15"/>
        <v>1.0055910942666528E+210</v>
      </c>
      <c r="G183" s="18" t="e">
        <f t="shared" si="18"/>
        <v>#NUM!</v>
      </c>
      <c r="H183" s="18" t="e">
        <f t="shared" si="20"/>
        <v>#NUM!</v>
      </c>
    </row>
    <row r="184" spans="1:8" x14ac:dyDescent="0.2">
      <c r="A184" s="12">
        <v>172</v>
      </c>
      <c r="B184" s="16">
        <f t="shared" si="16"/>
        <v>0</v>
      </c>
      <c r="C184" s="17">
        <f t="shared" si="19"/>
        <v>0.99999999999999989</v>
      </c>
      <c r="D184" s="18" t="e">
        <f t="shared" si="14"/>
        <v>#NUM!</v>
      </c>
      <c r="E184" s="18" t="e">
        <f t="shared" si="17"/>
        <v>#NUM!</v>
      </c>
      <c r="F184" s="18">
        <f t="shared" si="15"/>
        <v>1.7002224809216177E+211</v>
      </c>
      <c r="G184" s="18" t="e">
        <f t="shared" si="18"/>
        <v>#NUM!</v>
      </c>
      <c r="H184" s="18" t="e">
        <f t="shared" si="20"/>
        <v>#NUM!</v>
      </c>
    </row>
    <row r="185" spans="1:8" x14ac:dyDescent="0.2">
      <c r="A185" s="12">
        <v>173</v>
      </c>
      <c r="B185" s="16">
        <f t="shared" si="16"/>
        <v>0</v>
      </c>
      <c r="C185" s="17">
        <f t="shared" si="19"/>
        <v>0.99999999999999989</v>
      </c>
      <c r="D185" s="18" t="e">
        <f t="shared" si="14"/>
        <v>#NUM!</v>
      </c>
      <c r="E185" s="18" t="e">
        <f t="shared" si="17"/>
        <v>#NUM!</v>
      </c>
      <c r="F185" s="18">
        <f t="shared" si="15"/>
        <v>2.8746838562043975E+212</v>
      </c>
      <c r="G185" s="18" t="e">
        <f t="shared" si="18"/>
        <v>#NUM!</v>
      </c>
      <c r="H185" s="18" t="e">
        <f t="shared" si="20"/>
        <v>#NUM!</v>
      </c>
    </row>
    <row r="186" spans="1:8" x14ac:dyDescent="0.2">
      <c r="A186" s="12">
        <v>174</v>
      </c>
      <c r="B186" s="16">
        <f t="shared" si="16"/>
        <v>0</v>
      </c>
      <c r="C186" s="17">
        <f t="shared" si="19"/>
        <v>0.99999999999999989</v>
      </c>
      <c r="D186" s="18" t="e">
        <f t="shared" si="14"/>
        <v>#NUM!</v>
      </c>
      <c r="E186" s="18" t="e">
        <f t="shared" si="17"/>
        <v>#NUM!</v>
      </c>
      <c r="F186" s="18">
        <f t="shared" si="15"/>
        <v>4.8604270122594341E+213</v>
      </c>
      <c r="G186" s="18" t="e">
        <f t="shared" si="18"/>
        <v>#NUM!</v>
      </c>
      <c r="H186" s="18" t="e">
        <f t="shared" si="20"/>
        <v>#NUM!</v>
      </c>
    </row>
    <row r="187" spans="1:8" x14ac:dyDescent="0.2">
      <c r="A187" s="12">
        <v>175</v>
      </c>
      <c r="B187" s="16">
        <f t="shared" si="16"/>
        <v>0</v>
      </c>
      <c r="C187" s="17">
        <f t="shared" si="19"/>
        <v>0.99999999999999989</v>
      </c>
      <c r="D187" s="18" t="e">
        <f t="shared" si="14"/>
        <v>#NUM!</v>
      </c>
      <c r="E187" s="18" t="e">
        <f t="shared" si="17"/>
        <v>#NUM!</v>
      </c>
      <c r="F187" s="18">
        <f t="shared" si="15"/>
        <v>8.2178604407278742E+214</v>
      </c>
      <c r="G187" s="18" t="e">
        <f t="shared" si="18"/>
        <v>#NUM!</v>
      </c>
      <c r="H187" s="18" t="e">
        <f t="shared" si="20"/>
        <v>#NUM!</v>
      </c>
    </row>
    <row r="188" spans="1:8" x14ac:dyDescent="0.2">
      <c r="A188" s="12">
        <v>176</v>
      </c>
      <c r="B188" s="16">
        <f t="shared" si="16"/>
        <v>0</v>
      </c>
      <c r="C188" s="17">
        <f t="shared" si="19"/>
        <v>0.99999999999999989</v>
      </c>
      <c r="D188" s="18" t="e">
        <f t="shared" si="14"/>
        <v>#NUM!</v>
      </c>
      <c r="E188" s="18" t="e">
        <f t="shared" si="17"/>
        <v>#NUM!</v>
      </c>
      <c r="F188" s="18">
        <f t="shared" si="15"/>
        <v>1.3894505575938362E+216</v>
      </c>
      <c r="G188" s="18" t="e">
        <f t="shared" si="18"/>
        <v>#NUM!</v>
      </c>
      <c r="H188" s="18" t="e">
        <f t="shared" si="20"/>
        <v>#NUM!</v>
      </c>
    </row>
    <row r="189" spans="1:8" x14ac:dyDescent="0.2">
      <c r="A189" s="12">
        <v>177</v>
      </c>
      <c r="B189" s="16">
        <f t="shared" si="16"/>
        <v>0</v>
      </c>
      <c r="C189" s="17">
        <f t="shared" si="19"/>
        <v>0.99999999999999989</v>
      </c>
      <c r="D189" s="18" t="e">
        <f t="shared" si="14"/>
        <v>#NUM!</v>
      </c>
      <c r="E189" s="18" t="e">
        <f t="shared" si="17"/>
        <v>#NUM!</v>
      </c>
      <c r="F189" s="18">
        <f t="shared" si="15"/>
        <v>2.3492402504548092E+217</v>
      </c>
      <c r="G189" s="18" t="e">
        <f t="shared" si="18"/>
        <v>#NUM!</v>
      </c>
      <c r="H189" s="18" t="e">
        <f t="shared" si="20"/>
        <v>#NUM!</v>
      </c>
    </row>
    <row r="190" spans="1:8" x14ac:dyDescent="0.2">
      <c r="A190" s="12">
        <v>178</v>
      </c>
      <c r="B190" s="16">
        <f t="shared" si="16"/>
        <v>0</v>
      </c>
      <c r="C190" s="17">
        <f t="shared" si="19"/>
        <v>0.99999999999999989</v>
      </c>
      <c r="D190" s="18" t="e">
        <f t="shared" si="14"/>
        <v>#NUM!</v>
      </c>
      <c r="E190" s="18" t="e">
        <f t="shared" si="17"/>
        <v>#NUM!</v>
      </c>
      <c r="F190" s="18">
        <f t="shared" si="15"/>
        <v>3.972023131153593E+218</v>
      </c>
      <c r="G190" s="18" t="e">
        <f t="shared" si="18"/>
        <v>#NUM!</v>
      </c>
      <c r="H190" s="18" t="e">
        <f t="shared" si="20"/>
        <v>#NUM!</v>
      </c>
    </row>
    <row r="191" spans="1:8" x14ac:dyDescent="0.2">
      <c r="A191" s="12">
        <v>179</v>
      </c>
      <c r="B191" s="16">
        <f t="shared" si="16"/>
        <v>0</v>
      </c>
      <c r="C191" s="17">
        <f t="shared" si="19"/>
        <v>0.99999999999999989</v>
      </c>
      <c r="D191" s="18" t="e">
        <f t="shared" si="14"/>
        <v>#NUM!</v>
      </c>
      <c r="E191" s="18" t="e">
        <f t="shared" si="17"/>
        <v>#NUM!</v>
      </c>
      <c r="F191" s="18">
        <f t="shared" si="15"/>
        <v>6.7157744940581511E+219</v>
      </c>
      <c r="G191" s="18" t="e">
        <f t="shared" si="18"/>
        <v>#NUM!</v>
      </c>
      <c r="H191" s="18" t="e">
        <f t="shared" si="20"/>
        <v>#NUM!</v>
      </c>
    </row>
    <row r="192" spans="1:8" x14ac:dyDescent="0.2">
      <c r="A192" s="12">
        <v>180</v>
      </c>
      <c r="B192" s="16">
        <f t="shared" si="16"/>
        <v>0</v>
      </c>
      <c r="C192" s="17">
        <f t="shared" si="19"/>
        <v>0.99999999999999989</v>
      </c>
      <c r="D192" s="18" t="e">
        <f t="shared" si="14"/>
        <v>#NUM!</v>
      </c>
      <c r="E192" s="18" t="e">
        <f t="shared" si="17"/>
        <v>#NUM!</v>
      </c>
      <c r="F192" s="18">
        <f t="shared" si="15"/>
        <v>1.1354824875338321E+221</v>
      </c>
      <c r="G192" s="18" t="e">
        <f t="shared" si="18"/>
        <v>#NUM!</v>
      </c>
      <c r="H192" s="18" t="e">
        <f t="shared" si="20"/>
        <v>#NUM!</v>
      </c>
    </row>
    <row r="193" spans="1:8" x14ac:dyDescent="0.2">
      <c r="A193" s="12">
        <v>181</v>
      </c>
      <c r="B193" s="16">
        <f t="shared" si="16"/>
        <v>0</v>
      </c>
      <c r="C193" s="17">
        <f t="shared" si="19"/>
        <v>0.99999999999999989</v>
      </c>
      <c r="D193" s="18" t="e">
        <f t="shared" si="14"/>
        <v>#NUM!</v>
      </c>
      <c r="E193" s="18" t="e">
        <f t="shared" si="17"/>
        <v>#NUM!</v>
      </c>
      <c r="F193" s="18">
        <f t="shared" si="15"/>
        <v>1.9198388519995101E+222</v>
      </c>
      <c r="G193" s="18" t="e">
        <f t="shared" si="18"/>
        <v>#NUM!</v>
      </c>
      <c r="H193" s="18" t="e">
        <f t="shared" si="20"/>
        <v>#NUM!</v>
      </c>
    </row>
    <row r="194" spans="1:8" x14ac:dyDescent="0.2">
      <c r="A194" s="12">
        <v>182</v>
      </c>
      <c r="B194" s="16">
        <f t="shared" si="16"/>
        <v>0</v>
      </c>
      <c r="C194" s="17">
        <f t="shared" si="19"/>
        <v>0.99999999999999989</v>
      </c>
      <c r="D194" s="18" t="e">
        <f t="shared" si="14"/>
        <v>#NUM!</v>
      </c>
      <c r="E194" s="18" t="e">
        <f t="shared" si="17"/>
        <v>#NUM!</v>
      </c>
      <c r="F194" s="18">
        <f t="shared" si="15"/>
        <v>3.2460044589960944E+223</v>
      </c>
      <c r="G194" s="18" t="e">
        <f t="shared" si="18"/>
        <v>#NUM!</v>
      </c>
      <c r="H194" s="18" t="e">
        <f t="shared" si="20"/>
        <v>#NUM!</v>
      </c>
    </row>
    <row r="195" spans="1:8" x14ac:dyDescent="0.2">
      <c r="A195" s="12">
        <v>183</v>
      </c>
      <c r="B195" s="16">
        <f t="shared" si="16"/>
        <v>0</v>
      </c>
      <c r="C195" s="17">
        <f t="shared" si="19"/>
        <v>0.99999999999999989</v>
      </c>
      <c r="D195" s="18" t="e">
        <f t="shared" si="14"/>
        <v>#NUM!</v>
      </c>
      <c r="E195" s="18" t="e">
        <f t="shared" si="17"/>
        <v>#NUM!</v>
      </c>
      <c r="F195" s="18">
        <f t="shared" si="15"/>
        <v>5.4882444622103194E+224</v>
      </c>
      <c r="G195" s="18" t="e">
        <f t="shared" si="18"/>
        <v>#NUM!</v>
      </c>
      <c r="H195" s="18" t="e">
        <f t="shared" si="20"/>
        <v>#NUM!</v>
      </c>
    </row>
    <row r="196" spans="1:8" x14ac:dyDescent="0.2">
      <c r="A196" s="12">
        <v>184</v>
      </c>
      <c r="B196" s="16">
        <f t="shared" si="16"/>
        <v>0</v>
      </c>
      <c r="C196" s="17">
        <f t="shared" si="19"/>
        <v>0.99999999999999989</v>
      </c>
      <c r="D196" s="18" t="e">
        <f t="shared" si="14"/>
        <v>#NUM!</v>
      </c>
      <c r="E196" s="18" t="e">
        <f t="shared" si="17"/>
        <v>#NUM!</v>
      </c>
      <c r="F196" s="18">
        <f t="shared" si="15"/>
        <v>9.2793548676448338E+225</v>
      </c>
      <c r="G196" s="18" t="e">
        <f t="shared" si="18"/>
        <v>#NUM!</v>
      </c>
      <c r="H196" s="18" t="e">
        <f t="shared" si="20"/>
        <v>#NUM!</v>
      </c>
    </row>
    <row r="197" spans="1:8" x14ac:dyDescent="0.2">
      <c r="A197" s="12">
        <v>185</v>
      </c>
      <c r="B197" s="16">
        <f t="shared" si="16"/>
        <v>0</v>
      </c>
      <c r="C197" s="17">
        <f t="shared" si="19"/>
        <v>0.99999999999999989</v>
      </c>
      <c r="D197" s="18" t="e">
        <f t="shared" si="14"/>
        <v>#NUM!</v>
      </c>
      <c r="E197" s="18" t="e">
        <f t="shared" si="17"/>
        <v>#NUM!</v>
      </c>
      <c r="F197" s="18">
        <f t="shared" si="15"/>
        <v>1.5689247691602571E+227</v>
      </c>
      <c r="G197" s="18" t="e">
        <f t="shared" si="18"/>
        <v>#NUM!</v>
      </c>
      <c r="H197" s="18" t="e">
        <f t="shared" si="20"/>
        <v>#NUM!</v>
      </c>
    </row>
    <row r="198" spans="1:8" x14ac:dyDescent="0.2">
      <c r="A198" s="12">
        <v>186</v>
      </c>
      <c r="B198" s="16">
        <f t="shared" si="16"/>
        <v>0</v>
      </c>
      <c r="C198" s="17">
        <f t="shared" si="19"/>
        <v>0.99999999999999989</v>
      </c>
      <c r="D198" s="18" t="e">
        <f t="shared" si="14"/>
        <v>#NUM!</v>
      </c>
      <c r="E198" s="18" t="e">
        <f t="shared" si="17"/>
        <v>#NUM!</v>
      </c>
      <c r="F198" s="18">
        <f t="shared" si="15"/>
        <v>2.6526897250878804E+228</v>
      </c>
      <c r="G198" s="18" t="e">
        <f t="shared" si="18"/>
        <v>#NUM!</v>
      </c>
      <c r="H198" s="18" t="e">
        <f t="shared" si="20"/>
        <v>#NUM!</v>
      </c>
    </row>
    <row r="199" spans="1:8" x14ac:dyDescent="0.2">
      <c r="A199" s="12">
        <v>187</v>
      </c>
      <c r="B199" s="16">
        <f t="shared" si="16"/>
        <v>0</v>
      </c>
      <c r="C199" s="17">
        <f t="shared" si="19"/>
        <v>0.99999999999999989</v>
      </c>
      <c r="D199" s="18" t="e">
        <f t="shared" si="14"/>
        <v>#NUM!</v>
      </c>
      <c r="E199" s="18" t="e">
        <f t="shared" si="17"/>
        <v>#NUM!</v>
      </c>
      <c r="F199" s="18">
        <f t="shared" si="15"/>
        <v>4.4850861659562779E+229</v>
      </c>
      <c r="G199" s="18" t="e">
        <f t="shared" si="18"/>
        <v>#NUM!</v>
      </c>
      <c r="H199" s="18" t="e">
        <f t="shared" si="20"/>
        <v>#NUM!</v>
      </c>
    </row>
    <row r="200" spans="1:8" x14ac:dyDescent="0.2">
      <c r="A200" s="12">
        <v>188</v>
      </c>
      <c r="B200" s="16">
        <f t="shared" si="16"/>
        <v>0</v>
      </c>
      <c r="C200" s="17">
        <f t="shared" si="19"/>
        <v>0.99999999999999989</v>
      </c>
      <c r="D200" s="18" t="e">
        <f t="shared" si="14"/>
        <v>#NUM!</v>
      </c>
      <c r="E200" s="18" t="e">
        <f t="shared" si="17"/>
        <v>#NUM!</v>
      </c>
      <c r="F200" s="18">
        <f t="shared" si="15"/>
        <v>7.5832456867476176E+230</v>
      </c>
      <c r="G200" s="18" t="e">
        <f t="shared" si="18"/>
        <v>#NUM!</v>
      </c>
      <c r="H200" s="18" t="e">
        <f t="shared" si="20"/>
        <v>#NUM!</v>
      </c>
    </row>
    <row r="201" spans="1:8" x14ac:dyDescent="0.2">
      <c r="A201" s="12">
        <v>189</v>
      </c>
      <c r="B201" s="16">
        <f t="shared" si="16"/>
        <v>0</v>
      </c>
      <c r="C201" s="17">
        <f t="shared" si="19"/>
        <v>0.99999999999999989</v>
      </c>
      <c r="D201" s="18" t="e">
        <f t="shared" si="14"/>
        <v>#NUM!</v>
      </c>
      <c r="E201" s="18" t="e">
        <f t="shared" si="17"/>
        <v>#NUM!</v>
      </c>
      <c r="F201" s="18">
        <f t="shared" si="15"/>
        <v>1.2821518476516355E+232</v>
      </c>
      <c r="G201" s="18" t="e">
        <f t="shared" si="18"/>
        <v>#NUM!</v>
      </c>
      <c r="H201" s="18" t="e">
        <f t="shared" si="20"/>
        <v>#NUM!</v>
      </c>
    </row>
    <row r="202" spans="1:8" x14ac:dyDescent="0.2">
      <c r="A202" s="12">
        <v>190</v>
      </c>
      <c r="B202" s="16">
        <f t="shared" si="16"/>
        <v>0</v>
      </c>
      <c r="C202" s="17">
        <f t="shared" si="19"/>
        <v>0.99999999999999989</v>
      </c>
      <c r="D202" s="18" t="e">
        <f t="shared" si="14"/>
        <v>#NUM!</v>
      </c>
      <c r="E202" s="18" t="e">
        <f t="shared" si="17"/>
        <v>#NUM!</v>
      </c>
      <c r="F202" s="18">
        <f t="shared" si="15"/>
        <v>2.1678228931833035E+233</v>
      </c>
      <c r="G202" s="18" t="e">
        <f t="shared" si="18"/>
        <v>#NUM!</v>
      </c>
      <c r="H202" s="18" t="e">
        <f t="shared" si="20"/>
        <v>#NUM!</v>
      </c>
    </row>
    <row r="203" spans="1:8" x14ac:dyDescent="0.2">
      <c r="A203" s="12">
        <v>191</v>
      </c>
      <c r="B203" s="16">
        <f t="shared" si="16"/>
        <v>0</v>
      </c>
      <c r="C203" s="17">
        <f t="shared" si="19"/>
        <v>0.99999999999999989</v>
      </c>
      <c r="D203" s="18" t="e">
        <f t="shared" si="14"/>
        <v>#NUM!</v>
      </c>
      <c r="E203" s="18" t="e">
        <f t="shared" si="17"/>
        <v>#NUM!</v>
      </c>
      <c r="F203" s="18">
        <f t="shared" si="15"/>
        <v>3.6652882455514633E+234</v>
      </c>
      <c r="G203" s="18" t="e">
        <f t="shared" si="18"/>
        <v>#NUM!</v>
      </c>
      <c r="H203" s="18" t="e">
        <f t="shared" si="20"/>
        <v>#NUM!</v>
      </c>
    </row>
    <row r="204" spans="1:8" x14ac:dyDescent="0.2">
      <c r="A204" s="12">
        <v>192</v>
      </c>
      <c r="B204" s="16">
        <f t="shared" si="16"/>
        <v>0</v>
      </c>
      <c r="C204" s="17">
        <f t="shared" si="19"/>
        <v>0.99999999999999989</v>
      </c>
      <c r="D204" s="18" t="e">
        <f t="shared" ref="D204:D212" si="21">FACT(A204)</f>
        <v>#NUM!</v>
      </c>
      <c r="E204" s="18" t="e">
        <f t="shared" si="17"/>
        <v>#NUM!</v>
      </c>
      <c r="F204" s="18">
        <f t="shared" ref="F204:F212" si="22">($B$4*$B$5)^A204</f>
        <v>6.1971565874785495E+235</v>
      </c>
      <c r="G204" s="18" t="e">
        <f t="shared" si="18"/>
        <v>#NUM!</v>
      </c>
      <c r="H204" s="18" t="e">
        <f t="shared" si="20"/>
        <v>#NUM!</v>
      </c>
    </row>
    <row r="205" spans="1:8" x14ac:dyDescent="0.2">
      <c r="A205" s="12">
        <v>193</v>
      </c>
      <c r="B205" s="16">
        <f t="shared" ref="B205:B212" si="23">IF(A205&gt;$B$3,0,$B$7*G205)</f>
        <v>0</v>
      </c>
      <c r="C205" s="17">
        <f t="shared" si="19"/>
        <v>0.99999999999999989</v>
      </c>
      <c r="D205" s="18" t="e">
        <f t="shared" si="21"/>
        <v>#NUM!</v>
      </c>
      <c r="E205" s="18" t="e">
        <f t="shared" ref="E205:E212" si="24">1/D205</f>
        <v>#NUM!</v>
      </c>
      <c r="F205" s="18">
        <f t="shared" si="22"/>
        <v>1.0477961676367579E+237</v>
      </c>
      <c r="G205" s="18" t="e">
        <f t="shared" ref="G205:G212" si="25">E205*F205</f>
        <v>#NUM!</v>
      </c>
      <c r="H205" s="18" t="e">
        <f t="shared" si="20"/>
        <v>#NUM!</v>
      </c>
    </row>
    <row r="206" spans="1:8" x14ac:dyDescent="0.2">
      <c r="A206" s="12">
        <v>194</v>
      </c>
      <c r="B206" s="16">
        <f t="shared" si="23"/>
        <v>0</v>
      </c>
      <c r="C206" s="17">
        <f t="shared" ref="C206:C212" si="26">C205+B206</f>
        <v>0.99999999999999989</v>
      </c>
      <c r="D206" s="18" t="e">
        <f t="shared" si="21"/>
        <v>#NUM!</v>
      </c>
      <c r="E206" s="18" t="e">
        <f t="shared" si="24"/>
        <v>#NUM!</v>
      </c>
      <c r="F206" s="18">
        <f t="shared" si="22"/>
        <v>1.7715815203581493E+238</v>
      </c>
      <c r="G206" s="18" t="e">
        <f t="shared" si="25"/>
        <v>#NUM!</v>
      </c>
      <c r="H206" s="18" t="e">
        <f t="shared" si="20"/>
        <v>#NUM!</v>
      </c>
    </row>
    <row r="207" spans="1:8" x14ac:dyDescent="0.2">
      <c r="A207" s="12">
        <v>195</v>
      </c>
      <c r="B207" s="16">
        <f t="shared" si="23"/>
        <v>0</v>
      </c>
      <c r="C207" s="17">
        <f t="shared" si="26"/>
        <v>0.99999999999999989</v>
      </c>
      <c r="D207" s="18" t="e">
        <f t="shared" si="21"/>
        <v>#NUM!</v>
      </c>
      <c r="E207" s="18" t="e">
        <f t="shared" si="24"/>
        <v>#NUM!</v>
      </c>
      <c r="F207" s="18">
        <f t="shared" si="22"/>
        <v>2.9953355244209323E+239</v>
      </c>
      <c r="G207" s="18" t="e">
        <f t="shared" si="25"/>
        <v>#NUM!</v>
      </c>
      <c r="H207" s="18" t="e">
        <f t="shared" ref="H207:H212" si="27">H206+G207</f>
        <v>#NUM!</v>
      </c>
    </row>
    <row r="208" spans="1:8" x14ac:dyDescent="0.2">
      <c r="A208" s="12">
        <v>196</v>
      </c>
      <c r="B208" s="16">
        <f t="shared" si="23"/>
        <v>0</v>
      </c>
      <c r="C208" s="17">
        <f t="shared" si="26"/>
        <v>0.99999999999999989</v>
      </c>
      <c r="D208" s="18" t="e">
        <f t="shared" si="21"/>
        <v>#NUM!</v>
      </c>
      <c r="E208" s="18" t="e">
        <f t="shared" si="24"/>
        <v>#NUM!</v>
      </c>
      <c r="F208" s="18">
        <f t="shared" si="22"/>
        <v>5.0644211405209309E+240</v>
      </c>
      <c r="G208" s="18" t="e">
        <f t="shared" si="25"/>
        <v>#NUM!</v>
      </c>
      <c r="H208" s="18" t="e">
        <f t="shared" si="27"/>
        <v>#NUM!</v>
      </c>
    </row>
    <row r="209" spans="1:8" x14ac:dyDescent="0.2">
      <c r="A209" s="12">
        <v>197</v>
      </c>
      <c r="B209" s="16">
        <f t="shared" si="23"/>
        <v>0</v>
      </c>
      <c r="C209" s="17">
        <f t="shared" si="26"/>
        <v>0.99999999999999989</v>
      </c>
      <c r="D209" s="18" t="e">
        <f t="shared" si="21"/>
        <v>#NUM!</v>
      </c>
      <c r="E209" s="18" t="e">
        <f t="shared" si="24"/>
        <v>#NUM!</v>
      </c>
      <c r="F209" s="18">
        <f t="shared" si="22"/>
        <v>8.5627674360500052E+241</v>
      </c>
      <c r="G209" s="18" t="e">
        <f t="shared" si="25"/>
        <v>#NUM!</v>
      </c>
      <c r="H209" s="18" t="e">
        <f t="shared" si="27"/>
        <v>#NUM!</v>
      </c>
    </row>
    <row r="210" spans="1:8" x14ac:dyDescent="0.2">
      <c r="A210" s="12">
        <v>198</v>
      </c>
      <c r="B210" s="16">
        <f t="shared" si="23"/>
        <v>0</v>
      </c>
      <c r="C210" s="17">
        <f t="shared" si="26"/>
        <v>0.99999999999999989</v>
      </c>
      <c r="D210" s="18" t="e">
        <f t="shared" si="21"/>
        <v>#NUM!</v>
      </c>
      <c r="E210" s="18" t="e">
        <f t="shared" si="24"/>
        <v>#NUM!</v>
      </c>
      <c r="F210" s="18">
        <f t="shared" si="22"/>
        <v>1.4477663711106086E+243</v>
      </c>
      <c r="G210" s="18" t="e">
        <f t="shared" si="25"/>
        <v>#NUM!</v>
      </c>
      <c r="H210" s="18" t="e">
        <f t="shared" si="27"/>
        <v>#NUM!</v>
      </c>
    </row>
    <row r="211" spans="1:8" x14ac:dyDescent="0.2">
      <c r="A211" s="12">
        <v>199</v>
      </c>
      <c r="B211" s="16">
        <f t="shared" si="23"/>
        <v>0</v>
      </c>
      <c r="C211" s="17">
        <f t="shared" si="26"/>
        <v>0.99999999999999989</v>
      </c>
      <c r="D211" s="18" t="e">
        <f t="shared" si="21"/>
        <v>#NUM!</v>
      </c>
      <c r="E211" s="18" t="e">
        <f t="shared" si="24"/>
        <v>#NUM!</v>
      </c>
      <c r="F211" s="18">
        <f t="shared" si="22"/>
        <v>2.4478388336162436E+244</v>
      </c>
      <c r="G211" s="18" t="e">
        <f t="shared" si="25"/>
        <v>#NUM!</v>
      </c>
      <c r="H211" s="18" t="e">
        <f t="shared" si="27"/>
        <v>#NUM!</v>
      </c>
    </row>
    <row r="212" spans="1:8" x14ac:dyDescent="0.2">
      <c r="A212" s="12">
        <v>200</v>
      </c>
      <c r="B212" s="16">
        <f t="shared" si="23"/>
        <v>0</v>
      </c>
      <c r="C212" s="17">
        <f t="shared" si="26"/>
        <v>0.99999999999999989</v>
      </c>
      <c r="D212" s="18" t="e">
        <f t="shared" si="21"/>
        <v>#NUM!</v>
      </c>
      <c r="E212" s="18" t="e">
        <f t="shared" si="24"/>
        <v>#NUM!</v>
      </c>
      <c r="F212" s="18">
        <f t="shared" si="22"/>
        <v>4.1387305817603879E+245</v>
      </c>
      <c r="G212" s="18" t="e">
        <f t="shared" si="25"/>
        <v>#NUM!</v>
      </c>
      <c r="H212" s="18" t="e">
        <f t="shared" si="27"/>
        <v>#NUM!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12"/>
  <sheetViews>
    <sheetView workbookViewId="0"/>
  </sheetViews>
  <sheetFormatPr defaultColWidth="9" defaultRowHeight="12.75" x14ac:dyDescent="0.2"/>
  <cols>
    <col min="1" max="1" width="37.875" style="5" customWidth="1"/>
    <col min="2" max="2" width="19.25" style="6" customWidth="1"/>
    <col min="3" max="3" width="18.625" style="6" customWidth="1"/>
    <col min="4" max="4" width="12.875" style="6" customWidth="1"/>
    <col min="5" max="5" width="19.875" style="6" customWidth="1"/>
    <col min="6" max="6" width="22.875" style="6" customWidth="1"/>
    <col min="7" max="7" width="22" style="6" customWidth="1"/>
    <col min="8" max="8" width="25.75" style="6" customWidth="1"/>
    <col min="9" max="10" width="7.75" style="6" customWidth="1"/>
    <col min="11" max="11" width="7.125" style="6" customWidth="1"/>
    <col min="12" max="12" width="6.875" style="6" customWidth="1"/>
    <col min="13" max="13" width="5.75" style="6" customWidth="1"/>
    <col min="14" max="14" width="6.25" style="6" customWidth="1"/>
    <col min="15" max="15" width="15.375" style="6" customWidth="1"/>
    <col min="16" max="16" width="21.125" style="6" customWidth="1"/>
    <col min="17" max="16384" width="9" style="6"/>
  </cols>
  <sheetData>
    <row r="1" spans="1:8" ht="15" x14ac:dyDescent="0.25">
      <c r="A1" s="5" t="s">
        <v>41</v>
      </c>
      <c r="D1"/>
      <c r="E1" s="7"/>
    </row>
    <row r="2" spans="1:8" ht="15" x14ac:dyDescent="0.25">
      <c r="D2"/>
      <c r="E2" s="8"/>
    </row>
    <row r="3" spans="1:8" x14ac:dyDescent="0.2">
      <c r="A3" s="9" t="s">
        <v>11</v>
      </c>
      <c r="B3" s="10">
        <f>ScenariosBedden!G3</f>
        <v>22</v>
      </c>
      <c r="D3" s="9"/>
      <c r="E3" s="10"/>
      <c r="G3" s="9" t="s">
        <v>12</v>
      </c>
      <c r="H3" s="10">
        <f>AantalBeddenNieuw</f>
        <v>22</v>
      </c>
    </row>
    <row r="4" spans="1:8" x14ac:dyDescent="0.2">
      <c r="A4" s="9" t="s">
        <v>13</v>
      </c>
      <c r="B4" s="10">
        <f>OpnamesNieuw/(OpnamedagenWeekNw*52)</f>
        <v>4.9175824175824179</v>
      </c>
      <c r="D4" s="9"/>
      <c r="E4" s="10"/>
      <c r="G4" s="9" t="s">
        <v>13</v>
      </c>
      <c r="H4" s="10">
        <f>Toekomst[[#Totals],[Opnames]]/365</f>
        <v>4.904109589041096</v>
      </c>
    </row>
    <row r="5" spans="1:8" x14ac:dyDescent="0.2">
      <c r="A5" s="9" t="s">
        <v>14</v>
      </c>
      <c r="B5" s="10">
        <f>BeddenHuidig[[#Totals],[Warme bedtijd]]</f>
        <v>3.438212290502793</v>
      </c>
      <c r="D5" s="9"/>
      <c r="E5" s="10"/>
      <c r="G5" s="9" t="s">
        <v>14</v>
      </c>
      <c r="H5" s="10">
        <f>wbtNieuw</f>
        <v>3.438212290502793</v>
      </c>
    </row>
    <row r="6" spans="1:8" x14ac:dyDescent="0.2">
      <c r="A6" s="9" t="s">
        <v>15</v>
      </c>
      <c r="B6" s="11">
        <f>B4*B5/B3</f>
        <v>0.76853146853146859</v>
      </c>
      <c r="D6" s="9"/>
      <c r="E6" s="11"/>
      <c r="G6" s="9" t="s">
        <v>15</v>
      </c>
      <c r="H6" s="10">
        <f>B6</f>
        <v>0.76853146853146859</v>
      </c>
    </row>
    <row r="7" spans="1:8" x14ac:dyDescent="0.2">
      <c r="A7" s="9" t="s">
        <v>16</v>
      </c>
      <c r="B7" s="12">
        <f>1/VLOOKUP(B3,$A$12:$H$212,8,0)</f>
        <v>4.9966356220644009E-8</v>
      </c>
      <c r="D7" s="9"/>
      <c r="E7" s="12"/>
      <c r="G7" s="9" t="s">
        <v>16</v>
      </c>
      <c r="H7" s="12">
        <f>1/VLOOKUP(H3,Erlang_nw!$A$12:$H$212,8,0)</f>
        <v>4.9966356220644009E-8</v>
      </c>
    </row>
    <row r="8" spans="1:8" ht="15.75" x14ac:dyDescent="0.25">
      <c r="A8" s="9" t="s">
        <v>17</v>
      </c>
      <c r="B8" s="13">
        <f>VLOOKUP(B3,A12:B212,2,0)</f>
        <v>4.6319778566382586E-2</v>
      </c>
      <c r="D8" s="9"/>
      <c r="E8" s="13"/>
      <c r="G8" s="9" t="s">
        <v>17</v>
      </c>
      <c r="H8" s="13">
        <f>VLOOKUP(H3,Erlang_nw!$A$12:$B$212,2,0)</f>
        <v>4.6319778566382586E-2</v>
      </c>
    </row>
    <row r="9" spans="1:8" x14ac:dyDescent="0.2">
      <c r="A9" s="9" t="s">
        <v>18</v>
      </c>
      <c r="B9" s="14">
        <f>1/B8</f>
        <v>21.589049666264337</v>
      </c>
      <c r="D9" s="9"/>
      <c r="E9" s="14"/>
      <c r="G9" s="9" t="s">
        <v>18</v>
      </c>
      <c r="H9" s="14">
        <f>1/H8</f>
        <v>21.589049666264337</v>
      </c>
    </row>
    <row r="10" spans="1:8" ht="15" x14ac:dyDescent="0.25">
      <c r="D10"/>
      <c r="E10" s="7"/>
    </row>
    <row r="11" spans="1:8" x14ac:dyDescent="0.2">
      <c r="A11" s="15" t="s">
        <v>19</v>
      </c>
      <c r="B11" s="15" t="s">
        <v>20</v>
      </c>
      <c r="C11" s="15" t="s">
        <v>21</v>
      </c>
      <c r="D11" s="15" t="s">
        <v>22</v>
      </c>
      <c r="E11" s="15" t="s">
        <v>23</v>
      </c>
      <c r="F11" s="15" t="s">
        <v>24</v>
      </c>
      <c r="G11" s="15" t="s">
        <v>25</v>
      </c>
      <c r="H11" s="15" t="s">
        <v>26</v>
      </c>
    </row>
    <row r="12" spans="1:8" x14ac:dyDescent="0.2">
      <c r="A12" s="12">
        <v>0</v>
      </c>
      <c r="B12" s="16">
        <f>$B$7*G12</f>
        <v>4.9966356220644009E-8</v>
      </c>
      <c r="C12" s="17">
        <f>B12</f>
        <v>4.9966356220644009E-8</v>
      </c>
      <c r="D12" s="18">
        <f t="shared" ref="D12:D75" si="0">FACT(A12)</f>
        <v>1</v>
      </c>
      <c r="E12" s="18">
        <f>1/D12</f>
        <v>1</v>
      </c>
      <c r="F12" s="18">
        <f t="shared" ref="F12:F75" si="1">($B$4*$B$5)^A12</f>
        <v>1</v>
      </c>
      <c r="G12" s="18">
        <f>E12*F12</f>
        <v>1</v>
      </c>
      <c r="H12" s="18">
        <f>G12</f>
        <v>1</v>
      </c>
    </row>
    <row r="13" spans="1:8" x14ac:dyDescent="0.2">
      <c r="A13" s="12">
        <v>1</v>
      </c>
      <c r="B13" s="16">
        <f t="shared" ref="B13:B76" si="2">IF(A13&gt;$B$3,0,$B$7*G13)</f>
        <v>8.4481577671519639E-7</v>
      </c>
      <c r="C13" s="17">
        <f>C12+B13</f>
        <v>8.9478213293584041E-7</v>
      </c>
      <c r="D13" s="18">
        <f t="shared" si="0"/>
        <v>1</v>
      </c>
      <c r="E13" s="18">
        <f t="shared" ref="E13:E76" si="3">1/D13</f>
        <v>1</v>
      </c>
      <c r="F13" s="18">
        <f t="shared" si="1"/>
        <v>16.907692307692308</v>
      </c>
      <c r="G13" s="18">
        <f t="shared" ref="G13:G76" si="4">E13*F13</f>
        <v>16.907692307692308</v>
      </c>
      <c r="H13" s="18">
        <f>H12+G13</f>
        <v>17.907692307692308</v>
      </c>
    </row>
    <row r="14" spans="1:8" x14ac:dyDescent="0.2">
      <c r="A14" s="12">
        <v>2</v>
      </c>
      <c r="B14" s="16">
        <f t="shared" si="2"/>
        <v>7.1419426046923141E-6</v>
      </c>
      <c r="C14" s="17">
        <f t="shared" ref="C14:C77" si="5">C13+B14</f>
        <v>8.0367247376281553E-6</v>
      </c>
      <c r="D14" s="18">
        <f t="shared" si="0"/>
        <v>2</v>
      </c>
      <c r="E14" s="18">
        <f t="shared" si="3"/>
        <v>0.5</v>
      </c>
      <c r="F14" s="18">
        <f t="shared" si="1"/>
        <v>285.87005917159763</v>
      </c>
      <c r="G14" s="18">
        <f t="shared" si="4"/>
        <v>142.93502958579882</v>
      </c>
      <c r="H14" s="18">
        <f>H13+G14</f>
        <v>160.84272189349113</v>
      </c>
    </row>
    <row r="15" spans="1:8" x14ac:dyDescent="0.2">
      <c r="A15" s="12">
        <v>3</v>
      </c>
      <c r="B15" s="16">
        <f t="shared" si="2"/>
        <v>4.0251256013112068E-5</v>
      </c>
      <c r="C15" s="17">
        <f t="shared" si="5"/>
        <v>4.8287980750740224E-5</v>
      </c>
      <c r="D15" s="18">
        <f t="shared" si="0"/>
        <v>6</v>
      </c>
      <c r="E15" s="18">
        <f t="shared" si="3"/>
        <v>0.16666666666666666</v>
      </c>
      <c r="F15" s="18">
        <f t="shared" si="1"/>
        <v>4833.403000455166</v>
      </c>
      <c r="G15" s="18">
        <f t="shared" si="4"/>
        <v>805.56716674252766</v>
      </c>
      <c r="H15" s="18">
        <f t="shared" ref="H15:H78" si="6">H14+G15</f>
        <v>966.40988863601876</v>
      </c>
    </row>
    <row r="16" spans="1:8" x14ac:dyDescent="0.2">
      <c r="A16" s="12">
        <v>4</v>
      </c>
      <c r="B16" s="16">
        <f t="shared" si="2"/>
        <v>1.7013896291696217E-4</v>
      </c>
      <c r="C16" s="17">
        <f t="shared" si="5"/>
        <v>2.1842694366770238E-4</v>
      </c>
      <c r="D16" s="18">
        <f t="shared" si="0"/>
        <v>24</v>
      </c>
      <c r="E16" s="18">
        <f t="shared" si="3"/>
        <v>4.1666666666666664E-2</v>
      </c>
      <c r="F16" s="18">
        <f t="shared" si="1"/>
        <v>81721.690730772738</v>
      </c>
      <c r="G16" s="18">
        <f t="shared" si="4"/>
        <v>3405.0704471155304</v>
      </c>
      <c r="H16" s="18">
        <f t="shared" si="6"/>
        <v>4371.4803357515493</v>
      </c>
    </row>
    <row r="17" spans="1:8" x14ac:dyDescent="0.2">
      <c r="A17" s="12">
        <v>5</v>
      </c>
      <c r="B17" s="16">
        <f t="shared" si="2"/>
        <v>5.7533144690997376E-4</v>
      </c>
      <c r="C17" s="17">
        <f t="shared" si="5"/>
        <v>7.937583905776762E-4</v>
      </c>
      <c r="D17" s="18">
        <f t="shared" si="0"/>
        <v>120</v>
      </c>
      <c r="E17" s="18">
        <f t="shared" si="3"/>
        <v>8.3333333333333332E-3</v>
      </c>
      <c r="F17" s="18">
        <f t="shared" si="1"/>
        <v>1381725.2017402961</v>
      </c>
      <c r="G17" s="18">
        <f t="shared" si="4"/>
        <v>11514.376681169135</v>
      </c>
      <c r="H17" s="18">
        <f t="shared" si="6"/>
        <v>15885.857016920683</v>
      </c>
    </row>
    <row r="18" spans="1:8" x14ac:dyDescent="0.2">
      <c r="A18" s="12">
        <v>6</v>
      </c>
      <c r="B18" s="16">
        <f t="shared" si="2"/>
        <v>1.6212545132155412E-3</v>
      </c>
      <c r="C18" s="17">
        <f t="shared" si="5"/>
        <v>2.4150129037932176E-3</v>
      </c>
      <c r="D18" s="18">
        <f t="shared" si="0"/>
        <v>720</v>
      </c>
      <c r="E18" s="18">
        <f t="shared" si="3"/>
        <v>1.3888888888888889E-3</v>
      </c>
      <c r="F18" s="18">
        <f t="shared" si="1"/>
        <v>23361784.564809006</v>
      </c>
      <c r="G18" s="18">
        <f t="shared" si="4"/>
        <v>32446.923006679175</v>
      </c>
      <c r="H18" s="18">
        <f t="shared" si="6"/>
        <v>48332.780023599858</v>
      </c>
    </row>
    <row r="19" spans="1:8" x14ac:dyDescent="0.2">
      <c r="A19" s="12">
        <v>7</v>
      </c>
      <c r="B19" s="16">
        <f t="shared" si="2"/>
        <v>3.9159532088436913E-3</v>
      </c>
      <c r="C19" s="17">
        <f t="shared" si="5"/>
        <v>6.3309661126369089E-3</v>
      </c>
      <c r="D19" s="18">
        <f t="shared" si="0"/>
        <v>5040</v>
      </c>
      <c r="E19" s="18">
        <f t="shared" si="3"/>
        <v>1.9841269841269841E-4</v>
      </c>
      <c r="F19" s="18">
        <f t="shared" si="1"/>
        <v>394993865.18038607</v>
      </c>
      <c r="G19" s="18">
        <f t="shared" si="4"/>
        <v>78371.798646901996</v>
      </c>
      <c r="H19" s="18">
        <f t="shared" si="6"/>
        <v>126704.57867050185</v>
      </c>
    </row>
    <row r="20" spans="1:8" x14ac:dyDescent="0.2">
      <c r="A20" s="12">
        <v>8</v>
      </c>
      <c r="B20" s="16">
        <f t="shared" si="2"/>
        <v>8.276216493306187E-3</v>
      </c>
      <c r="C20" s="17">
        <f t="shared" si="5"/>
        <v>1.4607182605943096E-2</v>
      </c>
      <c r="D20" s="18">
        <f t="shared" si="0"/>
        <v>40320</v>
      </c>
      <c r="E20" s="18">
        <f t="shared" si="3"/>
        <v>2.4801587301587302E-5</v>
      </c>
      <c r="F20" s="18">
        <f t="shared" si="1"/>
        <v>6678434735.8960667</v>
      </c>
      <c r="G20" s="18">
        <f t="shared" si="4"/>
        <v>165635.78214027942</v>
      </c>
      <c r="H20" s="18">
        <f t="shared" si="6"/>
        <v>292340.36081078125</v>
      </c>
    </row>
    <row r="21" spans="1:8" x14ac:dyDescent="0.2">
      <c r="A21" s="12">
        <v>9</v>
      </c>
      <c r="B21" s="16">
        <f t="shared" si="2"/>
        <v>1.5547969104518803E-2</v>
      </c>
      <c r="C21" s="17">
        <f t="shared" si="5"/>
        <v>3.0155151710461899E-2</v>
      </c>
      <c r="D21" s="18">
        <f t="shared" si="0"/>
        <v>362880</v>
      </c>
      <c r="E21" s="18">
        <f t="shared" si="3"/>
        <v>2.7557319223985893E-6</v>
      </c>
      <c r="F21" s="18">
        <f t="shared" si="1"/>
        <v>112916919611.53503</v>
      </c>
      <c r="G21" s="18">
        <f t="shared" si="4"/>
        <v>311168.75995242241</v>
      </c>
      <c r="H21" s="18">
        <f t="shared" si="6"/>
        <v>603509.12076320359</v>
      </c>
    </row>
    <row r="22" spans="1:8" x14ac:dyDescent="0.2">
      <c r="A22" s="12">
        <v>10</v>
      </c>
      <c r="B22" s="16">
        <f t="shared" si="2"/>
        <v>2.6288027762871018E-2</v>
      </c>
      <c r="C22" s="17">
        <f t="shared" si="5"/>
        <v>5.6443179473332918E-2</v>
      </c>
      <c r="D22" s="18">
        <f t="shared" si="0"/>
        <v>3628800</v>
      </c>
      <c r="E22" s="18">
        <f t="shared" si="3"/>
        <v>2.7557319223985888E-7</v>
      </c>
      <c r="F22" s="18">
        <f t="shared" si="1"/>
        <v>1909164533124.2615</v>
      </c>
      <c r="G22" s="18">
        <f t="shared" si="4"/>
        <v>526114.56490417256</v>
      </c>
      <c r="H22" s="18">
        <f t="shared" si="6"/>
        <v>1129623.685667376</v>
      </c>
    </row>
    <row r="23" spans="1:8" x14ac:dyDescent="0.2">
      <c r="A23" s="12">
        <v>11</v>
      </c>
      <c r="B23" s="16">
        <f t="shared" si="2"/>
        <v>4.0406353162790565E-2</v>
      </c>
      <c r="C23" s="17">
        <f t="shared" si="5"/>
        <v>9.6849532636123475E-2</v>
      </c>
      <c r="D23" s="18">
        <f t="shared" si="0"/>
        <v>39916800</v>
      </c>
      <c r="E23" s="18">
        <f t="shared" si="3"/>
        <v>2.505210838544172E-8</v>
      </c>
      <c r="F23" s="18">
        <f t="shared" si="1"/>
        <v>32279566490824.051</v>
      </c>
      <c r="G23" s="18">
        <f t="shared" si="4"/>
        <v>808671.1983631968</v>
      </c>
      <c r="H23" s="18">
        <f t="shared" si="6"/>
        <v>1938294.8840305728</v>
      </c>
    </row>
    <row r="24" spans="1:8" x14ac:dyDescent="0.2">
      <c r="A24" s="12">
        <v>12</v>
      </c>
      <c r="B24" s="16">
        <f t="shared" si="2"/>
        <v>5.6931515546034407E-2</v>
      </c>
      <c r="C24" s="17">
        <f t="shared" si="5"/>
        <v>0.15378104818215788</v>
      </c>
      <c r="D24" s="18">
        <f t="shared" si="0"/>
        <v>479001600</v>
      </c>
      <c r="E24" s="18">
        <f t="shared" si="3"/>
        <v>2.08767569878681E-9</v>
      </c>
      <c r="F24" s="18">
        <f t="shared" si="1"/>
        <v>545772978052548.25</v>
      </c>
      <c r="G24" s="18">
        <f t="shared" si="4"/>
        <v>1139396.9833348121</v>
      </c>
      <c r="H24" s="18">
        <f t="shared" si="6"/>
        <v>3077691.8673653849</v>
      </c>
    </row>
    <row r="25" spans="1:8" x14ac:dyDescent="0.2">
      <c r="A25" s="12">
        <v>13</v>
      </c>
      <c r="B25" s="16">
        <f t="shared" si="2"/>
        <v>7.4044657497150057E-2</v>
      </c>
      <c r="C25" s="17">
        <f t="shared" si="5"/>
        <v>0.22782570567930793</v>
      </c>
      <c r="D25" s="18">
        <f t="shared" si="0"/>
        <v>6227020800</v>
      </c>
      <c r="E25" s="18">
        <f t="shared" si="3"/>
        <v>1.6059043836821613E-10</v>
      </c>
      <c r="F25" s="18">
        <f t="shared" si="1"/>
        <v>9227761582765394</v>
      </c>
      <c r="G25" s="18">
        <f t="shared" si="4"/>
        <v>1481890.2777336785</v>
      </c>
      <c r="H25" s="18">
        <f t="shared" si="6"/>
        <v>4559582.1450990634</v>
      </c>
    </row>
    <row r="26" spans="1:8" x14ac:dyDescent="0.2">
      <c r="A26" s="12">
        <v>14</v>
      </c>
      <c r="B26" s="16">
        <f t="shared" si="2"/>
        <v>8.9423163285019688E-2</v>
      </c>
      <c r="C26" s="17">
        <f t="shared" si="5"/>
        <v>0.31724886896432763</v>
      </c>
      <c r="D26" s="18">
        <f t="shared" si="0"/>
        <v>87178291200</v>
      </c>
      <c r="E26" s="18">
        <f t="shared" si="3"/>
        <v>1.1470745597729725E-11</v>
      </c>
      <c r="F26" s="18">
        <f t="shared" si="1"/>
        <v>1.5602015353014102E+17</v>
      </c>
      <c r="G26" s="18">
        <f t="shared" si="4"/>
        <v>1789667.4892629809</v>
      </c>
      <c r="H26" s="18">
        <f t="shared" si="6"/>
        <v>6349249.6343620438</v>
      </c>
    </row>
    <row r="27" spans="1:8" x14ac:dyDescent="0.2">
      <c r="A27" s="12">
        <v>15</v>
      </c>
      <c r="B27" s="16">
        <f t="shared" si="2"/>
        <v>0.10079595533357603</v>
      </c>
      <c r="C27" s="17">
        <f t="shared" si="5"/>
        <v>0.41804482429790368</v>
      </c>
      <c r="D27" s="18">
        <f t="shared" si="0"/>
        <v>1307674368000</v>
      </c>
      <c r="E27" s="18">
        <f t="shared" si="3"/>
        <v>7.6471637318198164E-13</v>
      </c>
      <c r="F27" s="18">
        <f t="shared" si="1"/>
        <v>2.6379407496865382E+18</v>
      </c>
      <c r="G27" s="18">
        <f t="shared" si="4"/>
        <v>2017276.4827692471</v>
      </c>
      <c r="H27" s="18">
        <f t="shared" si="6"/>
        <v>8366526.117131291</v>
      </c>
    </row>
    <row r="28" spans="1:8" x14ac:dyDescent="0.2">
      <c r="A28" s="12">
        <v>16</v>
      </c>
      <c r="B28" s="16">
        <f t="shared" si="2"/>
        <v>0.10651418741500007</v>
      </c>
      <c r="C28" s="17">
        <f t="shared" si="5"/>
        <v>0.52455901171290376</v>
      </c>
      <c r="D28" s="18">
        <f t="shared" si="0"/>
        <v>20922789888000</v>
      </c>
      <c r="E28" s="18">
        <f t="shared" si="3"/>
        <v>4.7794773323873853E-14</v>
      </c>
      <c r="F28" s="18">
        <f t="shared" si="1"/>
        <v>4.4601490521623167E+19</v>
      </c>
      <c r="G28" s="18">
        <f t="shared" si="4"/>
        <v>2131718.1293878872</v>
      </c>
      <c r="H28" s="18">
        <f t="shared" si="6"/>
        <v>10498244.246519178</v>
      </c>
    </row>
    <row r="29" spans="1:8" x14ac:dyDescent="0.2">
      <c r="A29" s="12">
        <v>17</v>
      </c>
      <c r="B29" s="16">
        <f>IF(A29&gt;$B$3,0,$B$7*G29)</f>
        <v>0.1059358298362761</v>
      </c>
      <c r="C29" s="17">
        <f t="shared" si="5"/>
        <v>0.6304948415491799</v>
      </c>
      <c r="D29" s="18">
        <f t="shared" si="0"/>
        <v>355687428096000</v>
      </c>
      <c r="E29" s="18">
        <f t="shared" si="3"/>
        <v>2.8114572543455206E-15</v>
      </c>
      <c r="F29" s="18">
        <f t="shared" si="1"/>
        <v>7.5410827820405935E+20</v>
      </c>
      <c r="G29" s="18">
        <f t="shared" si="4"/>
        <v>2120143.1893188129</v>
      </c>
      <c r="H29" s="18">
        <f t="shared" si="6"/>
        <v>12618387.435837992</v>
      </c>
    </row>
    <row r="30" spans="1:8" x14ac:dyDescent="0.2">
      <c r="A30" s="12">
        <v>18</v>
      </c>
      <c r="B30" s="16">
        <f t="shared" si="2"/>
        <v>9.9507245290655924E-2</v>
      </c>
      <c r="C30" s="17">
        <f t="shared" si="5"/>
        <v>0.73000208683983581</v>
      </c>
      <c r="D30" s="18">
        <f t="shared" si="0"/>
        <v>6402373705728000</v>
      </c>
      <c r="E30" s="18">
        <f t="shared" si="3"/>
        <v>1.5619206968586225E-16</v>
      </c>
      <c r="F30" s="18">
        <f t="shared" si="1"/>
        <v>1.2750230734557866E+22</v>
      </c>
      <c r="G30" s="18">
        <f t="shared" si="4"/>
        <v>1991484.9274028849</v>
      </c>
      <c r="H30" s="18">
        <f t="shared" si="6"/>
        <v>14609872.363240877</v>
      </c>
    </row>
    <row r="31" spans="1:8" x14ac:dyDescent="0.2">
      <c r="A31" s="12">
        <v>19</v>
      </c>
      <c r="B31" s="16">
        <f t="shared" si="2"/>
        <v>8.8549362408446047E-2</v>
      </c>
      <c r="C31" s="17">
        <f t="shared" si="5"/>
        <v>0.81855144924828183</v>
      </c>
      <c r="D31" s="18">
        <f t="shared" si="0"/>
        <v>1.21645100408832E+17</v>
      </c>
      <c r="E31" s="18">
        <f t="shared" si="3"/>
        <v>8.2206352466243295E-18</v>
      </c>
      <c r="F31" s="18">
        <f t="shared" si="1"/>
        <v>2.1557697811198608E+23</v>
      </c>
      <c r="G31" s="18">
        <f t="shared" si="4"/>
        <v>1772179.7046281544</v>
      </c>
      <c r="H31" s="18">
        <f t="shared" si="6"/>
        <v>16382052.067869032</v>
      </c>
    </row>
    <row r="32" spans="1:8" x14ac:dyDescent="0.2">
      <c r="A32" s="12">
        <v>20</v>
      </c>
      <c r="B32" s="16">
        <f t="shared" si="2"/>
        <v>7.4858268682217094E-2</v>
      </c>
      <c r="C32" s="17">
        <f t="shared" si="5"/>
        <v>0.89340971793049895</v>
      </c>
      <c r="D32" s="18">
        <f t="shared" si="0"/>
        <v>2.43290200817664E+18</v>
      </c>
      <c r="E32" s="18">
        <f t="shared" si="3"/>
        <v>4.1103176233121648E-19</v>
      </c>
      <c r="F32" s="18">
        <f t="shared" si="1"/>
        <v>3.6449092145395803E+24</v>
      </c>
      <c r="G32" s="18">
        <f t="shared" si="4"/>
        <v>1498173.4579894939</v>
      </c>
      <c r="H32" s="18">
        <f t="shared" si="6"/>
        <v>17880225.525858525</v>
      </c>
    </row>
    <row r="33" spans="1:8" x14ac:dyDescent="0.2">
      <c r="A33" s="12">
        <v>21</v>
      </c>
      <c r="B33" s="16">
        <f t="shared" si="2"/>
        <v>6.0270503503118383E-2</v>
      </c>
      <c r="C33" s="17">
        <f t="shared" si="5"/>
        <v>0.9536802214336173</v>
      </c>
      <c r="D33" s="18">
        <f t="shared" si="0"/>
        <v>5.109094217170944E+19</v>
      </c>
      <c r="E33" s="18">
        <f t="shared" si="3"/>
        <v>1.9572941063391263E-20</v>
      </c>
      <c r="F33" s="18">
        <f t="shared" si="1"/>
        <v>6.1627003488907678E+25</v>
      </c>
      <c r="G33" s="18">
        <f t="shared" si="4"/>
        <v>1206221.7072017977</v>
      </c>
      <c r="H33" s="18">
        <f t="shared" si="6"/>
        <v>19086447.233060323</v>
      </c>
    </row>
    <row r="34" spans="1:8" x14ac:dyDescent="0.2">
      <c r="A34" s="12">
        <v>22</v>
      </c>
      <c r="B34" s="16">
        <f t="shared" si="2"/>
        <v>4.6319778566382586E-2</v>
      </c>
      <c r="C34" s="17">
        <f t="shared" si="5"/>
        <v>0.99999999999999989</v>
      </c>
      <c r="D34" s="18">
        <f t="shared" si="0"/>
        <v>1.1240007277776077E+21</v>
      </c>
      <c r="E34" s="18">
        <f t="shared" si="3"/>
        <v>8.8967913924505741E-22</v>
      </c>
      <c r="F34" s="18">
        <f t="shared" si="1"/>
        <v>1.0419704128355312E+27</v>
      </c>
      <c r="G34" s="18">
        <f t="shared" si="4"/>
        <v>927019.34001033253</v>
      </c>
      <c r="H34" s="18">
        <f t="shared" si="6"/>
        <v>20013466.573070657</v>
      </c>
    </row>
    <row r="35" spans="1:8" x14ac:dyDescent="0.2">
      <c r="A35" s="12">
        <v>23</v>
      </c>
      <c r="B35" s="16">
        <f t="shared" si="2"/>
        <v>0</v>
      </c>
      <c r="C35" s="17">
        <f t="shared" si="5"/>
        <v>0.99999999999999989</v>
      </c>
      <c r="D35" s="18">
        <f t="shared" si="0"/>
        <v>2.5852016738884978E+22</v>
      </c>
      <c r="E35" s="18">
        <f t="shared" si="3"/>
        <v>3.8681701706306835E-23</v>
      </c>
      <c r="F35" s="18">
        <f t="shared" si="1"/>
        <v>1.7617315133942287E+28</v>
      </c>
      <c r="G35" s="18">
        <f t="shared" si="4"/>
        <v>681467.72887716058</v>
      </c>
      <c r="H35" s="18">
        <f t="shared" si="6"/>
        <v>20694934.301947817</v>
      </c>
    </row>
    <row r="36" spans="1:8" x14ac:dyDescent="0.2">
      <c r="A36" s="12">
        <v>24</v>
      </c>
      <c r="B36" s="16">
        <f t="shared" si="2"/>
        <v>0</v>
      </c>
      <c r="C36" s="17">
        <f t="shared" si="5"/>
        <v>0.99999999999999989</v>
      </c>
      <c r="D36" s="18">
        <f t="shared" si="0"/>
        <v>6.2044840173323941E+23</v>
      </c>
      <c r="E36" s="18">
        <f t="shared" si="3"/>
        <v>1.6117375710961184E-24</v>
      </c>
      <c r="F36" s="18">
        <f t="shared" si="1"/>
        <v>2.9786814357234733E+29</v>
      </c>
      <c r="G36" s="18">
        <f t="shared" si="4"/>
        <v>480085.27822820493</v>
      </c>
      <c r="H36" s="18">
        <f t="shared" si="6"/>
        <v>21175019.580176022</v>
      </c>
    </row>
    <row r="37" spans="1:8" x14ac:dyDescent="0.2">
      <c r="A37" s="12">
        <v>25</v>
      </c>
      <c r="B37" s="16">
        <f t="shared" si="2"/>
        <v>0</v>
      </c>
      <c r="C37" s="17">
        <f t="shared" si="5"/>
        <v>0.99999999999999989</v>
      </c>
      <c r="D37" s="18">
        <f t="shared" si="0"/>
        <v>1.5511210043330984E+25</v>
      </c>
      <c r="E37" s="18">
        <f t="shared" si="3"/>
        <v>6.4469502843844747E-26</v>
      </c>
      <c r="F37" s="18">
        <f t="shared" si="1"/>
        <v>5.0362629197847648E+30</v>
      </c>
      <c r="G37" s="18">
        <f t="shared" si="4"/>
        <v>324685.36662941374</v>
      </c>
      <c r="H37" s="18">
        <f t="shared" si="6"/>
        <v>21499704.946805436</v>
      </c>
    </row>
    <row r="38" spans="1:8" x14ac:dyDescent="0.2">
      <c r="A38" s="12">
        <v>26</v>
      </c>
      <c r="B38" s="16">
        <f t="shared" si="2"/>
        <v>0</v>
      </c>
      <c r="C38" s="17">
        <f t="shared" si="5"/>
        <v>0.99999999999999989</v>
      </c>
      <c r="D38" s="18">
        <f t="shared" si="0"/>
        <v>4.0329146112660572E+26</v>
      </c>
      <c r="E38" s="18">
        <f t="shared" si="3"/>
        <v>2.4795962632247969E-27</v>
      </c>
      <c r="F38" s="18">
        <f t="shared" si="1"/>
        <v>8.515158382836086E+31</v>
      </c>
      <c r="G38" s="18">
        <f t="shared" si="4"/>
        <v>211141.54906847663</v>
      </c>
      <c r="H38" s="18">
        <f t="shared" si="6"/>
        <v>21710846.495873913</v>
      </c>
    </row>
    <row r="39" spans="1:8" x14ac:dyDescent="0.2">
      <c r="A39" s="12">
        <v>27</v>
      </c>
      <c r="B39" s="16">
        <f t="shared" si="2"/>
        <v>0</v>
      </c>
      <c r="C39" s="17">
        <f t="shared" si="5"/>
        <v>0.99999999999999989</v>
      </c>
      <c r="D39" s="18">
        <f t="shared" si="0"/>
        <v>1.0888869450418352E+28</v>
      </c>
      <c r="E39" s="18">
        <f t="shared" si="3"/>
        <v>9.183689863795546E-29</v>
      </c>
      <c r="F39" s="18">
        <f t="shared" si="1"/>
        <v>1.4397167788825936E+33</v>
      </c>
      <c r="G39" s="18">
        <f t="shared" si="4"/>
        <v>132219.1238896045</v>
      </c>
      <c r="H39" s="18">
        <f t="shared" si="6"/>
        <v>21843065.619763516</v>
      </c>
    </row>
    <row r="40" spans="1:8" x14ac:dyDescent="0.2">
      <c r="A40" s="12">
        <v>28</v>
      </c>
      <c r="B40" s="16">
        <f t="shared" si="2"/>
        <v>0</v>
      </c>
      <c r="C40" s="17">
        <f t="shared" si="5"/>
        <v>0.99999999999999989</v>
      </c>
      <c r="D40" s="18">
        <f t="shared" si="0"/>
        <v>3.048883446117138E+29</v>
      </c>
      <c r="E40" s="18">
        <f t="shared" si="3"/>
        <v>3.2798892370698385E-30</v>
      </c>
      <c r="F40" s="18">
        <f t="shared" si="1"/>
        <v>2.4342288307568781E+34</v>
      </c>
      <c r="G40" s="18">
        <f t="shared" si="4"/>
        <v>79840.009425645811</v>
      </c>
      <c r="H40" s="18">
        <f t="shared" si="6"/>
        <v>21922905.629189163</v>
      </c>
    </row>
    <row r="41" spans="1:8" x14ac:dyDescent="0.2">
      <c r="A41" s="12">
        <v>29</v>
      </c>
      <c r="B41" s="16">
        <f t="shared" si="2"/>
        <v>0</v>
      </c>
      <c r="C41" s="17">
        <f t="shared" si="5"/>
        <v>0.99999999999999989</v>
      </c>
      <c r="D41" s="18">
        <f t="shared" si="0"/>
        <v>8.8417619937397008E+30</v>
      </c>
      <c r="E41" s="18">
        <f t="shared" si="3"/>
        <v>1.1309962886447718E-31</v>
      </c>
      <c r="F41" s="18">
        <f t="shared" si="1"/>
        <v>4.1157192076950911E+35</v>
      </c>
      <c r="G41" s="18">
        <f t="shared" si="4"/>
        <v>46548.631490071486</v>
      </c>
      <c r="H41" s="18">
        <f t="shared" si="6"/>
        <v>21969454.260679234</v>
      </c>
    </row>
    <row r="42" spans="1:8" x14ac:dyDescent="0.2">
      <c r="A42" s="12">
        <v>30</v>
      </c>
      <c r="B42" s="16">
        <f t="shared" si="2"/>
        <v>0</v>
      </c>
      <c r="C42" s="17">
        <f t="shared" si="5"/>
        <v>0.99999999999999989</v>
      </c>
      <c r="D42" s="18">
        <f t="shared" si="0"/>
        <v>2.652528598121911E+32</v>
      </c>
      <c r="E42" s="18">
        <f t="shared" si="3"/>
        <v>3.7699876288159047E-33</v>
      </c>
      <c r="F42" s="18">
        <f t="shared" si="1"/>
        <v>6.9587313988567758E+36</v>
      </c>
      <c r="G42" s="18">
        <f t="shared" si="4"/>
        <v>26234.331285942841</v>
      </c>
      <c r="H42" s="18">
        <f t="shared" si="6"/>
        <v>21995688.591965176</v>
      </c>
    </row>
    <row r="43" spans="1:8" x14ac:dyDescent="0.2">
      <c r="A43" s="12">
        <v>31</v>
      </c>
      <c r="B43" s="16">
        <f t="shared" si="2"/>
        <v>0</v>
      </c>
      <c r="C43" s="17">
        <f t="shared" si="5"/>
        <v>0.99999999999999989</v>
      </c>
      <c r="D43" s="18">
        <f t="shared" si="0"/>
        <v>8.2228386541779236E+33</v>
      </c>
      <c r="E43" s="18">
        <f t="shared" si="3"/>
        <v>1.2161250415535179E-34</v>
      </c>
      <c r="F43" s="18">
        <f t="shared" si="1"/>
        <v>1.1765608934374766E+38</v>
      </c>
      <c r="G43" s="18">
        <f t="shared" si="4"/>
        <v>14308.451654218954</v>
      </c>
      <c r="H43" s="18">
        <f t="shared" si="6"/>
        <v>22009997.043619394</v>
      </c>
    </row>
    <row r="44" spans="1:8" x14ac:dyDescent="0.2">
      <c r="A44" s="12">
        <v>32</v>
      </c>
      <c r="B44" s="16">
        <f t="shared" si="2"/>
        <v>0</v>
      </c>
      <c r="C44" s="17">
        <f t="shared" si="5"/>
        <v>0.99999999999999989</v>
      </c>
      <c r="D44" s="18">
        <f t="shared" si="0"/>
        <v>2.6313083693369355E+35</v>
      </c>
      <c r="E44" s="18">
        <f t="shared" si="3"/>
        <v>3.8003907548547434E-36</v>
      </c>
      <c r="F44" s="18">
        <f t="shared" si="1"/>
        <v>1.9892929567504411E+39</v>
      </c>
      <c r="G44" s="18">
        <f t="shared" si="4"/>
        <v>7560.0905615320335</v>
      </c>
      <c r="H44" s="18">
        <f t="shared" si="6"/>
        <v>22017557.134180926</v>
      </c>
    </row>
    <row r="45" spans="1:8" x14ac:dyDescent="0.2">
      <c r="A45" s="12">
        <v>33</v>
      </c>
      <c r="B45" s="16">
        <f t="shared" si="2"/>
        <v>0</v>
      </c>
      <c r="C45" s="17">
        <f t="shared" si="5"/>
        <v>0.99999999999999989</v>
      </c>
      <c r="D45" s="18">
        <f t="shared" si="0"/>
        <v>8.6833176188118895E+36</v>
      </c>
      <c r="E45" s="18">
        <f t="shared" si="3"/>
        <v>1.1516335620771947E-37</v>
      </c>
      <c r="F45" s="18">
        <f t="shared" si="1"/>
        <v>3.3634353222595923E+40</v>
      </c>
      <c r="G45" s="18">
        <f t="shared" si="4"/>
        <v>3873.4450009900715</v>
      </c>
      <c r="H45" s="18">
        <f t="shared" si="6"/>
        <v>22021430.579181917</v>
      </c>
    </row>
    <row r="46" spans="1:8" x14ac:dyDescent="0.2">
      <c r="A46" s="12">
        <v>34</v>
      </c>
      <c r="B46" s="16">
        <f t="shared" si="2"/>
        <v>0</v>
      </c>
      <c r="C46" s="17">
        <f t="shared" si="5"/>
        <v>0.99999999999999989</v>
      </c>
      <c r="D46" s="18">
        <f t="shared" si="0"/>
        <v>2.9523279903960408E+38</v>
      </c>
      <c r="E46" s="18">
        <f t="shared" si="3"/>
        <v>3.3871575355211624E-39</v>
      </c>
      <c r="F46" s="18">
        <f t="shared" si="1"/>
        <v>5.68679295255891E+41</v>
      </c>
      <c r="G46" s="18">
        <f t="shared" si="4"/>
        <v>1926.2063602208552</v>
      </c>
      <c r="H46" s="18">
        <f t="shared" si="6"/>
        <v>22023356.785542138</v>
      </c>
    </row>
    <row r="47" spans="1:8" x14ac:dyDescent="0.2">
      <c r="A47" s="12">
        <v>35</v>
      </c>
      <c r="B47" s="16">
        <f t="shared" si="2"/>
        <v>0</v>
      </c>
      <c r="C47" s="17">
        <f t="shared" si="5"/>
        <v>0.99999999999999989</v>
      </c>
      <c r="D47" s="18">
        <f t="shared" si="0"/>
        <v>1.0333147966386144E+40</v>
      </c>
      <c r="E47" s="18">
        <f t="shared" si="3"/>
        <v>9.6775929586318907E-41</v>
      </c>
      <c r="F47" s="18">
        <f t="shared" si="1"/>
        <v>9.6150545459419111E+42</v>
      </c>
      <c r="G47" s="18">
        <f t="shared" si="4"/>
        <v>930.50584170668992</v>
      </c>
      <c r="H47" s="18">
        <f t="shared" si="6"/>
        <v>22024287.291383844</v>
      </c>
    </row>
    <row r="48" spans="1:8" x14ac:dyDescent="0.2">
      <c r="A48" s="12">
        <v>36</v>
      </c>
      <c r="B48" s="16">
        <f t="shared" si="2"/>
        <v>0</v>
      </c>
      <c r="C48" s="17">
        <f t="shared" si="5"/>
        <v>0.99999999999999989</v>
      </c>
      <c r="D48" s="18">
        <f t="shared" si="0"/>
        <v>3.7199332678990133E+41</v>
      </c>
      <c r="E48" s="18">
        <f t="shared" si="3"/>
        <v>2.6882202662866357E-42</v>
      </c>
      <c r="F48" s="18">
        <f t="shared" si="1"/>
        <v>1.6256838378446402E+44</v>
      </c>
      <c r="G48" s="18">
        <f t="shared" si="4"/>
        <v>437.01962394685984</v>
      </c>
      <c r="H48" s="18">
        <f t="shared" si="6"/>
        <v>22024724.31100779</v>
      </c>
    </row>
    <row r="49" spans="1:8" x14ac:dyDescent="0.2">
      <c r="A49" s="12">
        <v>37</v>
      </c>
      <c r="B49" s="16">
        <f t="shared" si="2"/>
        <v>0</v>
      </c>
      <c r="C49" s="17">
        <f t="shared" si="5"/>
        <v>0.99999999999999989</v>
      </c>
      <c r="D49" s="18">
        <f t="shared" si="0"/>
        <v>1.3763753091226346E+43</v>
      </c>
      <c r="E49" s="18">
        <f t="shared" si="3"/>
        <v>7.2654601791530714E-44</v>
      </c>
      <c r="F49" s="18">
        <f t="shared" si="1"/>
        <v>2.7486562119865533E+45</v>
      </c>
      <c r="G49" s="18">
        <f t="shared" si="4"/>
        <v>199.70252254370027</v>
      </c>
      <c r="H49" s="18">
        <f t="shared" si="6"/>
        <v>22024924.013530333</v>
      </c>
    </row>
    <row r="50" spans="1:8" x14ac:dyDescent="0.2">
      <c r="A50" s="12">
        <v>38</v>
      </c>
      <c r="B50" s="16">
        <f t="shared" si="2"/>
        <v>0</v>
      </c>
      <c r="C50" s="17">
        <f t="shared" si="5"/>
        <v>0.99999999999999989</v>
      </c>
      <c r="D50" s="18">
        <f t="shared" si="0"/>
        <v>5.2302261746660104E+44</v>
      </c>
      <c r="E50" s="18">
        <f t="shared" si="3"/>
        <v>1.9119632050402823E-45</v>
      </c>
      <c r="F50" s="18">
        <f t="shared" si="1"/>
        <v>4.6473433491895729E+46</v>
      </c>
      <c r="G50" s="18">
        <f t="shared" si="4"/>
        <v>88.855494848391359</v>
      </c>
      <c r="H50" s="18">
        <f t="shared" si="6"/>
        <v>22025012.869025182</v>
      </c>
    </row>
    <row r="51" spans="1:8" x14ac:dyDescent="0.2">
      <c r="A51" s="12">
        <v>39</v>
      </c>
      <c r="B51" s="16">
        <f t="shared" si="2"/>
        <v>0</v>
      </c>
      <c r="C51" s="17">
        <f t="shared" si="5"/>
        <v>0.99999999999999989</v>
      </c>
      <c r="D51" s="18">
        <f t="shared" si="0"/>
        <v>2.0397882081197447E+46</v>
      </c>
      <c r="E51" s="18">
        <f t="shared" si="3"/>
        <v>4.9024697565135425E-47</v>
      </c>
      <c r="F51" s="18">
        <f t="shared" si="1"/>
        <v>7.8575851396297524E+47</v>
      </c>
      <c r="G51" s="18">
        <f t="shared" si="4"/>
        <v>38.521573506265099</v>
      </c>
      <c r="H51" s="18">
        <f t="shared" si="6"/>
        <v>22025051.390598688</v>
      </c>
    </row>
    <row r="52" spans="1:8" x14ac:dyDescent="0.2">
      <c r="A52" s="12">
        <v>40</v>
      </c>
      <c r="B52" s="16">
        <f t="shared" si="2"/>
        <v>0</v>
      </c>
      <c r="C52" s="17">
        <f t="shared" si="5"/>
        <v>0.99999999999999989</v>
      </c>
      <c r="D52" s="18">
        <f t="shared" si="0"/>
        <v>8.1591528324789801E+47</v>
      </c>
      <c r="E52" s="18">
        <f t="shared" si="3"/>
        <v>1.2256174391283854E-48</v>
      </c>
      <c r="F52" s="18">
        <f t="shared" si="1"/>
        <v>1.3285363182235538E+49</v>
      </c>
      <c r="G52" s="18">
        <f t="shared" si="4"/>
        <v>16.282772801302055</v>
      </c>
      <c r="H52" s="18">
        <f t="shared" si="6"/>
        <v>22025067.67337149</v>
      </c>
    </row>
    <row r="53" spans="1:8" x14ac:dyDescent="0.2">
      <c r="A53" s="12">
        <v>41</v>
      </c>
      <c r="B53" s="16">
        <f t="shared" si="2"/>
        <v>0</v>
      </c>
      <c r="C53" s="17">
        <f t="shared" si="5"/>
        <v>0.99999999999999989</v>
      </c>
      <c r="D53" s="18">
        <f t="shared" si="0"/>
        <v>3.3452526613163798E+49</v>
      </c>
      <c r="E53" s="18">
        <f t="shared" si="3"/>
        <v>2.9893108271424056E-50</v>
      </c>
      <c r="F53" s="18">
        <f t="shared" si="1"/>
        <v>2.246248328811824E+50</v>
      </c>
      <c r="G53" s="18">
        <f t="shared" si="4"/>
        <v>6.7147344497677199</v>
      </c>
      <c r="H53" s="18">
        <f t="shared" si="6"/>
        <v>22025074.38810594</v>
      </c>
    </row>
    <row r="54" spans="1:8" x14ac:dyDescent="0.2">
      <c r="A54" s="12">
        <v>42</v>
      </c>
      <c r="B54" s="16">
        <f t="shared" si="2"/>
        <v>0</v>
      </c>
      <c r="C54" s="17">
        <f t="shared" si="5"/>
        <v>0.99999999999999989</v>
      </c>
      <c r="D54" s="18">
        <f t="shared" si="0"/>
        <v>1.4050061177528801E+51</v>
      </c>
      <c r="E54" s="18">
        <f t="shared" si="3"/>
        <v>7.1174067312914375E-52</v>
      </c>
      <c r="F54" s="18">
        <f t="shared" si="1"/>
        <v>3.7978875590218377E+51</v>
      </c>
      <c r="G54" s="18">
        <f t="shared" si="4"/>
        <v>2.7031110477270035</v>
      </c>
      <c r="H54" s="18">
        <f t="shared" si="6"/>
        <v>22025077.091216989</v>
      </c>
    </row>
    <row r="55" spans="1:8" x14ac:dyDescent="0.2">
      <c r="A55" s="12">
        <v>43</v>
      </c>
      <c r="B55" s="16">
        <f t="shared" si="2"/>
        <v>0</v>
      </c>
      <c r="C55" s="17">
        <f t="shared" si="5"/>
        <v>0.99999999999999989</v>
      </c>
      <c r="D55" s="18">
        <f t="shared" si="0"/>
        <v>6.0415263063373845E+52</v>
      </c>
      <c r="E55" s="18">
        <f t="shared" si="3"/>
        <v>1.6552108677421949E-53</v>
      </c>
      <c r="F55" s="18">
        <f t="shared" si="1"/>
        <v>6.421351426715384E+52</v>
      </c>
      <c r="G55" s="18">
        <f t="shared" si="4"/>
        <v>1.0628690667091152</v>
      </c>
      <c r="H55" s="18">
        <f t="shared" si="6"/>
        <v>22025078.154086057</v>
      </c>
    </row>
    <row r="56" spans="1:8" x14ac:dyDescent="0.2">
      <c r="A56" s="12">
        <v>44</v>
      </c>
      <c r="B56" s="16">
        <f t="shared" si="2"/>
        <v>0</v>
      </c>
      <c r="C56" s="17">
        <f t="shared" si="5"/>
        <v>0.99999999999999989</v>
      </c>
      <c r="D56" s="18">
        <f t="shared" si="0"/>
        <v>2.6582715747884495E+54</v>
      </c>
      <c r="E56" s="18">
        <f t="shared" si="3"/>
        <v>3.7618428812322608E-55</v>
      </c>
      <c r="F56" s="18">
        <f t="shared" si="1"/>
        <v>1.0857023412246473E+54</v>
      </c>
      <c r="G56" s="18">
        <f t="shared" si="4"/>
        <v>0.40842416234731382</v>
      </c>
      <c r="H56" s="18">
        <f t="shared" si="6"/>
        <v>22025078.562510218</v>
      </c>
    </row>
    <row r="57" spans="1:8" x14ac:dyDescent="0.2">
      <c r="A57" s="12">
        <v>45</v>
      </c>
      <c r="B57" s="16">
        <f t="shared" si="2"/>
        <v>0</v>
      </c>
      <c r="C57" s="17">
        <f t="shared" si="5"/>
        <v>0.99999999999999989</v>
      </c>
      <c r="D57" s="18">
        <f t="shared" si="0"/>
        <v>1.1962222086548021E+56</v>
      </c>
      <c r="E57" s="18">
        <f t="shared" si="3"/>
        <v>8.3596508471828034E-57</v>
      </c>
      <c r="F57" s="18">
        <f t="shared" si="1"/>
        <v>1.8356721123167502E+55</v>
      </c>
      <c r="G57" s="18">
        <f t="shared" si="4"/>
        <v>0.15345577928878568</v>
      </c>
      <c r="H57" s="18">
        <f t="shared" si="6"/>
        <v>22025078.715965997</v>
      </c>
    </row>
    <row r="58" spans="1:8" x14ac:dyDescent="0.2">
      <c r="A58" s="12">
        <v>46</v>
      </c>
      <c r="B58" s="16">
        <f t="shared" si="2"/>
        <v>0</v>
      </c>
      <c r="C58" s="17">
        <f t="shared" si="5"/>
        <v>0.99999999999999989</v>
      </c>
      <c r="D58" s="18">
        <f t="shared" si="0"/>
        <v>5.5026221598120892E+57</v>
      </c>
      <c r="E58" s="18">
        <f t="shared" si="3"/>
        <v>1.817315401561479E-58</v>
      </c>
      <c r="F58" s="18">
        <f t="shared" si="1"/>
        <v>3.1036979252863203E+56</v>
      </c>
      <c r="G58" s="18">
        <f t="shared" si="4"/>
        <v>5.6403980414172383E-2</v>
      </c>
      <c r="H58" s="18">
        <f t="shared" si="6"/>
        <v>22025078.772369977</v>
      </c>
    </row>
    <row r="59" spans="1:8" x14ac:dyDescent="0.2">
      <c r="A59" s="12">
        <v>47</v>
      </c>
      <c r="B59" s="16">
        <f t="shared" si="2"/>
        <v>0</v>
      </c>
      <c r="C59" s="17">
        <f t="shared" si="5"/>
        <v>0.99999999999999989</v>
      </c>
      <c r="D59" s="18">
        <f t="shared" si="0"/>
        <v>2.5862324151116827E+59</v>
      </c>
      <c r="E59" s="18">
        <f t="shared" si="3"/>
        <v>3.8666285139605924E-60</v>
      </c>
      <c r="F59" s="18">
        <f t="shared" si="1"/>
        <v>5.247636953676409E+57</v>
      </c>
      <c r="G59" s="18">
        <f t="shared" si="4"/>
        <v>2.0290662675998505E-2</v>
      </c>
      <c r="H59" s="18">
        <f t="shared" si="6"/>
        <v>22025078.792660639</v>
      </c>
    </row>
    <row r="60" spans="1:8" x14ac:dyDescent="0.2">
      <c r="A60" s="12">
        <v>48</v>
      </c>
      <c r="B60" s="16">
        <f t="shared" si="2"/>
        <v>0</v>
      </c>
      <c r="C60" s="17">
        <f t="shared" si="5"/>
        <v>0.99999999999999989</v>
      </c>
      <c r="D60" s="18">
        <f t="shared" si="0"/>
        <v>1.2413915592536068E+61</v>
      </c>
      <c r="E60" s="18">
        <f t="shared" si="3"/>
        <v>8.0554760707512399E-62</v>
      </c>
      <c r="F60" s="18">
        <f t="shared" si="1"/>
        <v>8.8725430955236526E+58</v>
      </c>
      <c r="G60" s="18">
        <f t="shared" si="4"/>
        <v>7.1472558592699919E-3</v>
      </c>
      <c r="H60" s="18">
        <f t="shared" si="6"/>
        <v>22025078.799807895</v>
      </c>
    </row>
    <row r="61" spans="1:8" x14ac:dyDescent="0.2">
      <c r="A61" s="12">
        <v>49</v>
      </c>
      <c r="B61" s="16">
        <f t="shared" si="2"/>
        <v>0</v>
      </c>
      <c r="C61" s="17">
        <f t="shared" si="5"/>
        <v>0.99999999999999989</v>
      </c>
      <c r="D61" s="18">
        <f t="shared" si="0"/>
        <v>6.0828186403426789E+62</v>
      </c>
      <c r="E61" s="18">
        <f t="shared" si="3"/>
        <v>1.6439747083165783E-63</v>
      </c>
      <c r="F61" s="18">
        <f t="shared" si="1"/>
        <v>1.5001422864585376E+60</v>
      </c>
      <c r="G61" s="18">
        <f t="shared" si="4"/>
        <v>2.466195977814039E-3</v>
      </c>
      <c r="H61" s="18">
        <f t="shared" si="6"/>
        <v>22025078.802274089</v>
      </c>
    </row>
    <row r="62" spans="1:8" x14ac:dyDescent="0.2">
      <c r="A62" s="12">
        <v>50</v>
      </c>
      <c r="B62" s="16">
        <f t="shared" si="2"/>
        <v>0</v>
      </c>
      <c r="C62" s="17">
        <f t="shared" si="5"/>
        <v>0.99999999999999989</v>
      </c>
      <c r="D62" s="18">
        <f t="shared" si="0"/>
        <v>3.0414093201713376E+64</v>
      </c>
      <c r="E62" s="18">
        <f t="shared" si="3"/>
        <v>3.2879494166331584E-65</v>
      </c>
      <c r="F62" s="18">
        <f t="shared" si="1"/>
        <v>2.5363944197198967E+61</v>
      </c>
      <c r="G62" s="18">
        <f t="shared" si="4"/>
        <v>8.3395365526696332E-4</v>
      </c>
      <c r="H62" s="18">
        <f t="shared" si="6"/>
        <v>22025078.803108044</v>
      </c>
    </row>
    <row r="63" spans="1:8" x14ac:dyDescent="0.2">
      <c r="A63" s="12">
        <v>51</v>
      </c>
      <c r="B63" s="16">
        <f t="shared" si="2"/>
        <v>0</v>
      </c>
      <c r="C63" s="17">
        <f t="shared" si="5"/>
        <v>0.99999999999999989</v>
      </c>
      <c r="D63" s="18">
        <f t="shared" si="0"/>
        <v>1.5511187532873816E+66</v>
      </c>
      <c r="E63" s="18">
        <f t="shared" si="3"/>
        <v>6.446959640457175E-67</v>
      </c>
      <c r="F63" s="18">
        <f t="shared" si="1"/>
        <v>4.2884576419571788E+62</v>
      </c>
      <c r="G63" s="18">
        <f t="shared" si="4"/>
        <v>2.7647513337508077E-4</v>
      </c>
      <c r="H63" s="18">
        <f t="shared" si="6"/>
        <v>22025078.80338452</v>
      </c>
    </row>
    <row r="64" spans="1:8" x14ac:dyDescent="0.2">
      <c r="A64" s="12">
        <v>52</v>
      </c>
      <c r="B64" s="16">
        <f t="shared" si="2"/>
        <v>0</v>
      </c>
      <c r="C64" s="17">
        <f t="shared" si="5"/>
        <v>0.99999999999999989</v>
      </c>
      <c r="D64" s="18">
        <f t="shared" si="0"/>
        <v>8.0658175170943901E+67</v>
      </c>
      <c r="E64" s="18">
        <f t="shared" si="3"/>
        <v>1.2397999308571482E-68</v>
      </c>
      <c r="F64" s="18">
        <f t="shared" si="1"/>
        <v>7.2507922284783695E+63</v>
      </c>
      <c r="G64" s="18">
        <f t="shared" si="4"/>
        <v>8.9895317035270302E-5</v>
      </c>
      <c r="H64" s="18">
        <f t="shared" si="6"/>
        <v>22025078.803474415</v>
      </c>
    </row>
    <row r="65" spans="1:8" x14ac:dyDescent="0.2">
      <c r="A65" s="12">
        <v>53</v>
      </c>
      <c r="B65" s="16">
        <f t="shared" si="2"/>
        <v>0</v>
      </c>
      <c r="C65" s="17">
        <f t="shared" si="5"/>
        <v>0.99999999999999989</v>
      </c>
      <c r="D65" s="18">
        <f t="shared" si="0"/>
        <v>4.274883284060024E+69</v>
      </c>
      <c r="E65" s="18">
        <f t="shared" si="3"/>
        <v>2.3392451525606586E-70</v>
      </c>
      <c r="F65" s="18">
        <f t="shared" si="1"/>
        <v>1.2259416398611891E+65</v>
      </c>
      <c r="G65" s="18">
        <f t="shared" si="4"/>
        <v>2.867778038367551E-5</v>
      </c>
      <c r="H65" s="18">
        <f t="shared" si="6"/>
        <v>22025078.803503092</v>
      </c>
    </row>
    <row r="66" spans="1:8" x14ac:dyDescent="0.2">
      <c r="A66" s="12">
        <v>54</v>
      </c>
      <c r="B66" s="16">
        <f t="shared" si="2"/>
        <v>0</v>
      </c>
      <c r="C66" s="17">
        <f t="shared" si="5"/>
        <v>0.99999999999999989</v>
      </c>
      <c r="D66" s="18">
        <f t="shared" si="0"/>
        <v>2.3084369733924128E+71</v>
      </c>
      <c r="E66" s="18">
        <f t="shared" si="3"/>
        <v>4.3319354677049233E-72</v>
      </c>
      <c r="F66" s="18">
        <f t="shared" si="1"/>
        <v>2.0727844033960716E+66</v>
      </c>
      <c r="G66" s="18">
        <f t="shared" si="4"/>
        <v>8.9791682739770313E-6</v>
      </c>
      <c r="H66" s="18">
        <f t="shared" si="6"/>
        <v>22025078.80351207</v>
      </c>
    </row>
    <row r="67" spans="1:8" x14ac:dyDescent="0.2">
      <c r="A67" s="12">
        <v>55</v>
      </c>
      <c r="B67" s="16">
        <f t="shared" si="2"/>
        <v>0</v>
      </c>
      <c r="C67" s="17">
        <f t="shared" si="5"/>
        <v>0.99999999999999989</v>
      </c>
      <c r="D67" s="18">
        <f t="shared" si="0"/>
        <v>1.2696403353658264E+73</v>
      </c>
      <c r="E67" s="18">
        <f t="shared" si="3"/>
        <v>7.8762463049180471E-74</v>
      </c>
      <c r="F67" s="18">
        <f t="shared" si="1"/>
        <v>3.5046000912804348E+67</v>
      </c>
      <c r="G67" s="18">
        <f t="shared" si="4"/>
        <v>2.7603093519162976E-6</v>
      </c>
      <c r="H67" s="18">
        <f t="shared" si="6"/>
        <v>22025078.803514831</v>
      </c>
    </row>
    <row r="68" spans="1:8" x14ac:dyDescent="0.2">
      <c r="A68" s="12">
        <v>56</v>
      </c>
      <c r="B68" s="16">
        <f t="shared" si="2"/>
        <v>0</v>
      </c>
      <c r="C68" s="17">
        <f t="shared" si="5"/>
        <v>0.99999999999999989</v>
      </c>
      <c r="D68" s="18">
        <f t="shared" si="0"/>
        <v>7.1099858780486318E+74</v>
      </c>
      <c r="E68" s="18">
        <f t="shared" si="3"/>
        <v>1.4064725544496505E-75</v>
      </c>
      <c r="F68" s="18">
        <f t="shared" si="1"/>
        <v>5.9254700004879976E+68</v>
      </c>
      <c r="G68" s="18">
        <f t="shared" si="4"/>
        <v>8.3340109279011263E-7</v>
      </c>
      <c r="H68" s="18">
        <f t="shared" si="6"/>
        <v>22025078.803515665</v>
      </c>
    </row>
    <row r="69" spans="1:8" x14ac:dyDescent="0.2">
      <c r="A69" s="12">
        <v>57</v>
      </c>
      <c r="B69" s="16">
        <f t="shared" si="2"/>
        <v>0</v>
      </c>
      <c r="C69" s="17">
        <f t="shared" si="5"/>
        <v>0.99999999999999989</v>
      </c>
      <c r="D69" s="18">
        <f t="shared" si="0"/>
        <v>4.0526919504877227E+76</v>
      </c>
      <c r="E69" s="18">
        <f t="shared" si="3"/>
        <v>2.4674957095607885E-77</v>
      </c>
      <c r="F69" s="18">
        <f t="shared" si="1"/>
        <v>1.0018602354671244E+70</v>
      </c>
      <c r="G69" s="18">
        <f t="shared" si="4"/>
        <v>2.4720858325946911E-7</v>
      </c>
      <c r="H69" s="18">
        <f t="shared" si="6"/>
        <v>22025078.803515911</v>
      </c>
    </row>
    <row r="70" spans="1:8" x14ac:dyDescent="0.2">
      <c r="A70" s="12">
        <v>58</v>
      </c>
      <c r="B70" s="16">
        <f t="shared" si="2"/>
        <v>0</v>
      </c>
      <c r="C70" s="17">
        <f t="shared" si="5"/>
        <v>0.99999999999999989</v>
      </c>
      <c r="D70" s="18">
        <f t="shared" si="0"/>
        <v>2.3505613312828789E+78</v>
      </c>
      <c r="E70" s="18">
        <f t="shared" si="3"/>
        <v>4.2543029475186016E-79</v>
      </c>
      <c r="F70" s="18">
        <f t="shared" si="1"/>
        <v>1.6939144596590302E+71</v>
      </c>
      <c r="G70" s="18">
        <f t="shared" si="4"/>
        <v>7.2064252785717917E-8</v>
      </c>
      <c r="H70" s="18">
        <f t="shared" si="6"/>
        <v>22025078.803515982</v>
      </c>
    </row>
    <row r="71" spans="1:8" x14ac:dyDescent="0.2">
      <c r="A71" s="12">
        <v>59</v>
      </c>
      <c r="B71" s="16">
        <f t="shared" si="2"/>
        <v>0</v>
      </c>
      <c r="C71" s="17">
        <f t="shared" si="5"/>
        <v>0.99999999999999989</v>
      </c>
      <c r="D71" s="18">
        <f t="shared" si="0"/>
        <v>1.3868311854568981E+80</v>
      </c>
      <c r="E71" s="18">
        <f t="shared" si="3"/>
        <v>7.2106829618959374E-81</v>
      </c>
      <c r="F71" s="18">
        <f t="shared" si="1"/>
        <v>2.8640184479465757E+72</v>
      </c>
      <c r="G71" s="18">
        <f t="shared" si="4"/>
        <v>2.0651529025164019E-8</v>
      </c>
      <c r="H71" s="18">
        <f t="shared" si="6"/>
        <v>22025078.803516004</v>
      </c>
    </row>
    <row r="72" spans="1:8" x14ac:dyDescent="0.2">
      <c r="A72" s="12">
        <v>60</v>
      </c>
      <c r="B72" s="16">
        <f t="shared" si="2"/>
        <v>0</v>
      </c>
      <c r="C72" s="17">
        <f t="shared" si="5"/>
        <v>0.99999999999999989</v>
      </c>
      <c r="D72" s="18">
        <f t="shared" si="0"/>
        <v>8.3209871127413899E+81</v>
      </c>
      <c r="E72" s="18">
        <f t="shared" si="3"/>
        <v>1.2017804936493227E-82</v>
      </c>
      <c r="F72" s="18">
        <f t="shared" si="1"/>
        <v>4.8423942681435195E+73</v>
      </c>
      <c r="G72" s="18">
        <f t="shared" si="4"/>
        <v>5.8194949740141695E-9</v>
      </c>
      <c r="H72" s="18">
        <f t="shared" si="6"/>
        <v>22025078.803516012</v>
      </c>
    </row>
    <row r="73" spans="1:8" x14ac:dyDescent="0.2">
      <c r="A73" s="12">
        <v>61</v>
      </c>
      <c r="B73" s="16">
        <f t="shared" si="2"/>
        <v>0</v>
      </c>
      <c r="C73" s="17">
        <f t="shared" si="5"/>
        <v>0.99999999999999989</v>
      </c>
      <c r="D73" s="18">
        <f t="shared" si="0"/>
        <v>5.0758021387722462E+83</v>
      </c>
      <c r="E73" s="18">
        <f t="shared" si="3"/>
        <v>1.9701319568021689E-84</v>
      </c>
      <c r="F73" s="18">
        <f t="shared" si="1"/>
        <v>8.1873712318303508E+74</v>
      </c>
      <c r="G73" s="18">
        <f t="shared" si="4"/>
        <v>1.6130201706031712E-9</v>
      </c>
      <c r="H73" s="18">
        <f t="shared" si="6"/>
        <v>22025078.803516012</v>
      </c>
    </row>
    <row r="74" spans="1:8" x14ac:dyDescent="0.2">
      <c r="A74" s="12">
        <v>62</v>
      </c>
      <c r="B74" s="16">
        <f t="shared" si="2"/>
        <v>0</v>
      </c>
      <c r="C74" s="17">
        <f t="shared" si="5"/>
        <v>0.99999999999999989</v>
      </c>
      <c r="D74" s="18">
        <f t="shared" si="0"/>
        <v>3.1469973260387939E+85</v>
      </c>
      <c r="E74" s="18">
        <f t="shared" si="3"/>
        <v>3.1776321883905938E-86</v>
      </c>
      <c r="F74" s="18">
        <f t="shared" si="1"/>
        <v>1.384295535966393E+76</v>
      </c>
      <c r="G74" s="18">
        <f t="shared" si="4"/>
        <v>4.398782053332219E-10</v>
      </c>
      <c r="H74" s="18">
        <f t="shared" si="6"/>
        <v>22025078.803516012</v>
      </c>
    </row>
    <row r="75" spans="1:8" x14ac:dyDescent="0.2">
      <c r="A75" s="12">
        <v>63</v>
      </c>
      <c r="B75" s="16">
        <f t="shared" si="2"/>
        <v>0</v>
      </c>
      <c r="C75" s="17">
        <f t="shared" si="5"/>
        <v>0.99999999999999989</v>
      </c>
      <c r="D75" s="18">
        <f t="shared" si="0"/>
        <v>1.9826083154044396E+87</v>
      </c>
      <c r="E75" s="18">
        <f t="shared" si="3"/>
        <v>5.0438606164930079E-88</v>
      </c>
      <c r="F75" s="18">
        <f t="shared" si="1"/>
        <v>2.3405242985031786E+77</v>
      </c>
      <c r="G75" s="18">
        <f t="shared" si="4"/>
        <v>1.1805278331165108E-10</v>
      </c>
      <c r="H75" s="18">
        <f t="shared" si="6"/>
        <v>22025078.803516012</v>
      </c>
    </row>
    <row r="76" spans="1:8" x14ac:dyDescent="0.2">
      <c r="A76" s="12">
        <v>64</v>
      </c>
      <c r="B76" s="16">
        <f t="shared" si="2"/>
        <v>0</v>
      </c>
      <c r="C76" s="17">
        <f t="shared" si="5"/>
        <v>0.99999999999999989</v>
      </c>
      <c r="D76" s="18">
        <f t="shared" ref="D76:D139" si="7">FACT(A76)</f>
        <v>1.2688693218588414E+89</v>
      </c>
      <c r="E76" s="18">
        <f t="shared" si="3"/>
        <v>7.8810322132703248E-90</v>
      </c>
      <c r="F76" s="18">
        <f t="shared" ref="F76:F139" si="8">($B$4*$B$5)^A76</f>
        <v>3.9572864677769123E+78</v>
      </c>
      <c r="G76" s="18">
        <f t="shared" si="4"/>
        <v>3.1187502129688585E-11</v>
      </c>
      <c r="H76" s="18">
        <f t="shared" si="6"/>
        <v>22025078.803516012</v>
      </c>
    </row>
    <row r="77" spans="1:8" x14ac:dyDescent="0.2">
      <c r="A77" s="12">
        <v>65</v>
      </c>
      <c r="B77" s="16">
        <f t="shared" ref="B77:B140" si="9">IF(A77&gt;$B$3,0,$B$7*G77)</f>
        <v>0</v>
      </c>
      <c r="C77" s="17">
        <f t="shared" si="5"/>
        <v>0.99999999999999989</v>
      </c>
      <c r="D77" s="18">
        <f t="shared" si="7"/>
        <v>8.2476505920824715E+90</v>
      </c>
      <c r="E77" s="18">
        <f t="shared" ref="E77:E140" si="10">1/D77</f>
        <v>1.2124664943492803E-91</v>
      </c>
      <c r="F77" s="18">
        <f t="shared" si="8"/>
        <v>6.6908581970566568E+79</v>
      </c>
      <c r="G77" s="18">
        <f t="shared" ref="G77:G140" si="11">E77*F77</f>
        <v>8.1124413823734311E-12</v>
      </c>
      <c r="H77" s="18">
        <f t="shared" si="6"/>
        <v>22025078.803516012</v>
      </c>
    </row>
    <row r="78" spans="1:8" x14ac:dyDescent="0.2">
      <c r="A78" s="12">
        <v>66</v>
      </c>
      <c r="B78" s="16">
        <f t="shared" si="9"/>
        <v>0</v>
      </c>
      <c r="C78" s="17">
        <f t="shared" ref="C78:C141" si="12">C77+B78</f>
        <v>0.99999999999999989</v>
      </c>
      <c r="D78" s="18">
        <f t="shared" si="7"/>
        <v>5.4434493907744319E+92</v>
      </c>
      <c r="E78" s="18">
        <f t="shared" si="10"/>
        <v>1.8370704459837577E-93</v>
      </c>
      <c r="F78" s="18">
        <f t="shared" si="8"/>
        <v>1.1312697167023486E+81</v>
      </c>
      <c r="G78" s="18">
        <f t="shared" si="11"/>
        <v>2.0782221629903029E-12</v>
      </c>
      <c r="H78" s="18">
        <f t="shared" si="6"/>
        <v>22025078.803516012</v>
      </c>
    </row>
    <row r="79" spans="1:8" x14ac:dyDescent="0.2">
      <c r="A79" s="12">
        <v>67</v>
      </c>
      <c r="B79" s="16">
        <f t="shared" si="9"/>
        <v>0</v>
      </c>
      <c r="C79" s="17">
        <f t="shared" si="12"/>
        <v>0.99999999999999989</v>
      </c>
      <c r="D79" s="18">
        <f t="shared" si="7"/>
        <v>3.6471110918188705E+94</v>
      </c>
      <c r="E79" s="18">
        <f t="shared" si="10"/>
        <v>2.7418961880354584E-95</v>
      </c>
      <c r="F79" s="18">
        <f t="shared" si="8"/>
        <v>1.9127160287013555E+82</v>
      </c>
      <c r="G79" s="18">
        <f t="shared" si="11"/>
        <v>5.2444687878905677E-13</v>
      </c>
      <c r="H79" s="18">
        <f t="shared" ref="H79:H142" si="13">H78+G79</f>
        <v>22025078.803516012</v>
      </c>
    </row>
    <row r="80" spans="1:8" x14ac:dyDescent="0.2">
      <c r="A80" s="12">
        <v>68</v>
      </c>
      <c r="B80" s="16">
        <f t="shared" si="9"/>
        <v>0</v>
      </c>
      <c r="C80" s="17">
        <f t="shared" si="12"/>
        <v>0.99999999999999989</v>
      </c>
      <c r="D80" s="18">
        <f t="shared" si="7"/>
        <v>2.4800355424368301E+96</v>
      </c>
      <c r="E80" s="18">
        <f t="shared" si="10"/>
        <v>4.0322002765227358E-97</v>
      </c>
      <c r="F80" s="18">
        <f t="shared" si="8"/>
        <v>3.2339614085273691E+83</v>
      </c>
      <c r="G80" s="18">
        <f t="shared" si="11"/>
        <v>1.3039980085727914E-13</v>
      </c>
      <c r="H80" s="18">
        <f t="shared" si="13"/>
        <v>22025078.803516012</v>
      </c>
    </row>
    <row r="81" spans="1:8" x14ac:dyDescent="0.2">
      <c r="A81" s="12">
        <v>69</v>
      </c>
      <c r="B81" s="16">
        <f t="shared" si="9"/>
        <v>0</v>
      </c>
      <c r="C81" s="17">
        <f t="shared" si="12"/>
        <v>0.99999999999999989</v>
      </c>
      <c r="D81" s="18">
        <f t="shared" si="7"/>
        <v>1.7112245242814127E+98</v>
      </c>
      <c r="E81" s="18">
        <f t="shared" si="10"/>
        <v>5.8437685166996177E-99</v>
      </c>
      <c r="F81" s="18">
        <f t="shared" si="8"/>
        <v>5.4678824430331981E+84</v>
      </c>
      <c r="G81" s="18">
        <f t="shared" si="11"/>
        <v>3.1953039273611994E-14</v>
      </c>
      <c r="H81" s="18">
        <f t="shared" si="13"/>
        <v>22025078.803516012</v>
      </c>
    </row>
    <row r="82" spans="1:8" x14ac:dyDescent="0.2">
      <c r="A82" s="12">
        <v>70</v>
      </c>
      <c r="B82" s="16">
        <f t="shared" si="9"/>
        <v>0</v>
      </c>
      <c r="C82" s="17">
        <f t="shared" si="12"/>
        <v>0.99999999999999989</v>
      </c>
      <c r="D82" s="18">
        <f t="shared" si="7"/>
        <v>1.1978571669969892E+100</v>
      </c>
      <c r="E82" s="18">
        <f t="shared" si="10"/>
        <v>8.3482407381423082E-101</v>
      </c>
      <c r="F82" s="18">
        <f t="shared" si="8"/>
        <v>9.2449273921438227E+85</v>
      </c>
      <c r="G82" s="18">
        <f t="shared" si="11"/>
        <v>7.7178879476262789E-15</v>
      </c>
      <c r="H82" s="18">
        <f t="shared" si="13"/>
        <v>22025078.803516012</v>
      </c>
    </row>
    <row r="83" spans="1:8" x14ac:dyDescent="0.2">
      <c r="A83" s="12">
        <v>71</v>
      </c>
      <c r="B83" s="16">
        <f t="shared" si="9"/>
        <v>0</v>
      </c>
      <c r="C83" s="17">
        <f t="shared" si="12"/>
        <v>0.99999999999999989</v>
      </c>
      <c r="D83" s="18">
        <f t="shared" si="7"/>
        <v>8.5047858856786242E+101</v>
      </c>
      <c r="E83" s="18">
        <f t="shared" si="10"/>
        <v>1.1758085546679308E-102</v>
      </c>
      <c r="F83" s="18">
        <f t="shared" si="8"/>
        <v>1.5631038775332399E+87</v>
      </c>
      <c r="G83" s="18">
        <f t="shared" si="11"/>
        <v>1.8379109110381971E-15</v>
      </c>
      <c r="H83" s="18">
        <f t="shared" si="13"/>
        <v>22025078.803516012</v>
      </c>
    </row>
    <row r="84" spans="1:8" x14ac:dyDescent="0.2">
      <c r="A84" s="12">
        <v>72</v>
      </c>
      <c r="B84" s="16">
        <f t="shared" si="9"/>
        <v>0</v>
      </c>
      <c r="C84" s="17">
        <f t="shared" si="12"/>
        <v>0.99999999999999989</v>
      </c>
      <c r="D84" s="18">
        <f t="shared" si="7"/>
        <v>6.1234458376886116E+103</v>
      </c>
      <c r="E84" s="18">
        <f t="shared" si="10"/>
        <v>1.633067437038792E-104</v>
      </c>
      <c r="F84" s="18">
        <f t="shared" si="8"/>
        <v>2.6428479406292782E+88</v>
      </c>
      <c r="G84" s="18">
        <f t="shared" si="11"/>
        <v>4.3159489128867049E-16</v>
      </c>
      <c r="H84" s="18">
        <f t="shared" si="13"/>
        <v>22025078.803516012</v>
      </c>
    </row>
    <row r="85" spans="1:8" x14ac:dyDescent="0.2">
      <c r="A85" s="12">
        <v>73</v>
      </c>
      <c r="B85" s="16">
        <f t="shared" si="9"/>
        <v>0</v>
      </c>
      <c r="C85" s="17">
        <f t="shared" si="12"/>
        <v>0.99999999999999989</v>
      </c>
      <c r="D85" s="18">
        <f t="shared" si="7"/>
        <v>4.4701154615126859E+105</v>
      </c>
      <c r="E85" s="18">
        <f t="shared" si="10"/>
        <v>2.2370786808750577E-106</v>
      </c>
      <c r="F85" s="18">
        <f t="shared" si="8"/>
        <v>4.4684459796178104E+89</v>
      </c>
      <c r="G85" s="18">
        <f t="shared" si="11"/>
        <v>9.9962652376448659E-17</v>
      </c>
      <c r="H85" s="18">
        <f t="shared" si="13"/>
        <v>22025078.803516012</v>
      </c>
    </row>
    <row r="86" spans="1:8" x14ac:dyDescent="0.2">
      <c r="A86" s="12">
        <v>74</v>
      </c>
      <c r="B86" s="16">
        <f t="shared" si="9"/>
        <v>0</v>
      </c>
      <c r="C86" s="17">
        <f t="shared" si="12"/>
        <v>0.99999999999999989</v>
      </c>
      <c r="D86" s="18">
        <f t="shared" si="7"/>
        <v>3.3078854415193869E+107</v>
      </c>
      <c r="E86" s="18">
        <f t="shared" si="10"/>
        <v>3.0230792984798086E-108</v>
      </c>
      <c r="F86" s="18">
        <f t="shared" si="8"/>
        <v>7.5551109716922668E+90</v>
      </c>
      <c r="G86" s="18">
        <f t="shared" si="11"/>
        <v>2.2839699576240562E-17</v>
      </c>
      <c r="H86" s="18">
        <f t="shared" si="13"/>
        <v>22025078.803516012</v>
      </c>
    </row>
    <row r="87" spans="1:8" x14ac:dyDescent="0.2">
      <c r="A87" s="12">
        <v>75</v>
      </c>
      <c r="B87" s="16">
        <f t="shared" si="9"/>
        <v>0</v>
      </c>
      <c r="C87" s="17">
        <f t="shared" si="12"/>
        <v>0.99999999999999989</v>
      </c>
      <c r="D87" s="18">
        <f t="shared" si="7"/>
        <v>2.4809140811395404E+109</v>
      </c>
      <c r="E87" s="18">
        <f t="shared" si="10"/>
        <v>4.0307723979730777E-110</v>
      </c>
      <c r="F87" s="18">
        <f t="shared" si="8"/>
        <v>1.2773949165984309E+92</v>
      </c>
      <c r="G87" s="18">
        <f t="shared" si="11"/>
        <v>5.1488881711360773E-18</v>
      </c>
      <c r="H87" s="18">
        <f t="shared" si="13"/>
        <v>22025078.803516012</v>
      </c>
    </row>
    <row r="88" spans="1:8" x14ac:dyDescent="0.2">
      <c r="A88" s="12">
        <v>76</v>
      </c>
      <c r="B88" s="16">
        <f t="shared" si="9"/>
        <v>0</v>
      </c>
      <c r="C88" s="17">
        <f t="shared" si="12"/>
        <v>0.99999999999999989</v>
      </c>
      <c r="D88" s="18">
        <f t="shared" si="7"/>
        <v>1.8854947016660506E+111</v>
      </c>
      <c r="E88" s="18">
        <f t="shared" si="10"/>
        <v>5.3036478920698392E-112</v>
      </c>
      <c r="F88" s="18">
        <f t="shared" si="8"/>
        <v>2.159780020525655E+93</v>
      </c>
      <c r="G88" s="18">
        <f t="shared" si="11"/>
        <v>1.1454712753195444E-18</v>
      </c>
      <c r="H88" s="18">
        <f t="shared" si="13"/>
        <v>22025078.803516012</v>
      </c>
    </row>
    <row r="89" spans="1:8" x14ac:dyDescent="0.2">
      <c r="A89" s="12">
        <v>77</v>
      </c>
      <c r="B89" s="16">
        <f t="shared" si="9"/>
        <v>0</v>
      </c>
      <c r="C89" s="17">
        <f t="shared" si="12"/>
        <v>0.99999999999999989</v>
      </c>
      <c r="D89" s="18">
        <f t="shared" si="7"/>
        <v>1.4518309202828591E+113</v>
      </c>
      <c r="E89" s="18">
        <f t="shared" si="10"/>
        <v>6.8878544052855049E-114</v>
      </c>
      <c r="F89" s="18">
        <f t="shared" si="8"/>
        <v>3.6516896039349158E+94</v>
      </c>
      <c r="G89" s="18">
        <f t="shared" si="11"/>
        <v>2.515230632519839E-19</v>
      </c>
      <c r="H89" s="18">
        <f t="shared" si="13"/>
        <v>22025078.803516012</v>
      </c>
    </row>
    <row r="90" spans="1:8" x14ac:dyDescent="0.2">
      <c r="A90" s="12">
        <v>78</v>
      </c>
      <c r="B90" s="16">
        <f t="shared" si="9"/>
        <v>0</v>
      </c>
      <c r="C90" s="17">
        <f t="shared" si="12"/>
        <v>0.99999999999999989</v>
      </c>
      <c r="D90" s="18">
        <f t="shared" si="7"/>
        <v>1.1324281178206295E+115</v>
      </c>
      <c r="E90" s="18">
        <f t="shared" si="10"/>
        <v>8.8305825708788577E-116</v>
      </c>
      <c r="F90" s="18">
        <f t="shared" si="8"/>
        <v>6.174164422653033E+95</v>
      </c>
      <c r="G90" s="18">
        <f t="shared" si="11"/>
        <v>5.4521468740420203E-20</v>
      </c>
      <c r="H90" s="18">
        <f t="shared" si="13"/>
        <v>22025078.803516012</v>
      </c>
    </row>
    <row r="91" spans="1:8" x14ac:dyDescent="0.2">
      <c r="A91" s="12">
        <v>79</v>
      </c>
      <c r="B91" s="16">
        <f t="shared" si="9"/>
        <v>0</v>
      </c>
      <c r="C91" s="17">
        <f t="shared" si="12"/>
        <v>0.99999999999999989</v>
      </c>
      <c r="D91" s="18">
        <f t="shared" si="7"/>
        <v>8.9461821307829799E+116</v>
      </c>
      <c r="E91" s="18">
        <f t="shared" si="10"/>
        <v>1.1177952621365634E-117</v>
      </c>
      <c r="F91" s="18">
        <f t="shared" si="8"/>
        <v>1.0439087231531821E+97</v>
      </c>
      <c r="G91" s="18">
        <f t="shared" si="11"/>
        <v>1.1668762248436564E-20</v>
      </c>
      <c r="H91" s="18">
        <f t="shared" si="13"/>
        <v>22025078.803516012</v>
      </c>
    </row>
    <row r="92" spans="1:8" x14ac:dyDescent="0.2">
      <c r="A92" s="12">
        <v>80</v>
      </c>
      <c r="B92" s="16">
        <f t="shared" si="9"/>
        <v>0</v>
      </c>
      <c r="C92" s="17">
        <f t="shared" si="12"/>
        <v>0.99999999999999989</v>
      </c>
      <c r="D92" s="18">
        <f t="shared" si="7"/>
        <v>7.1569457046263797E+118</v>
      </c>
      <c r="E92" s="18">
        <f t="shared" si="10"/>
        <v>1.3972440776707051E-119</v>
      </c>
      <c r="F92" s="18">
        <f t="shared" si="8"/>
        <v>1.7650087488389957E+98</v>
      </c>
      <c r="G92" s="18">
        <f t="shared" si="11"/>
        <v>2.4661480213522679E-21</v>
      </c>
      <c r="H92" s="18">
        <f t="shared" si="13"/>
        <v>22025078.803516012</v>
      </c>
    </row>
    <row r="93" spans="1:8" x14ac:dyDescent="0.2">
      <c r="A93" s="12">
        <v>81</v>
      </c>
      <c r="B93" s="16">
        <f t="shared" si="9"/>
        <v>0</v>
      </c>
      <c r="C93" s="17">
        <f t="shared" si="12"/>
        <v>0.99999999999999989</v>
      </c>
      <c r="D93" s="18">
        <f t="shared" si="7"/>
        <v>5.797126020747369E+120</v>
      </c>
      <c r="E93" s="18">
        <f t="shared" si="10"/>
        <v>1.7249926884823515E-121</v>
      </c>
      <c r="F93" s="18">
        <f t="shared" si="8"/>
        <v>2.9842224845754713E+99</v>
      </c>
      <c r="G93" s="18">
        <f t="shared" si="11"/>
        <v>5.1477619666973253E-22</v>
      </c>
      <c r="H93" s="18">
        <f t="shared" si="13"/>
        <v>22025078.803516012</v>
      </c>
    </row>
    <row r="94" spans="1:8" x14ac:dyDescent="0.2">
      <c r="A94" s="12">
        <v>82</v>
      </c>
      <c r="B94" s="16">
        <f t="shared" si="9"/>
        <v>0</v>
      </c>
      <c r="C94" s="17">
        <f t="shared" si="12"/>
        <v>0.99999999999999989</v>
      </c>
      <c r="D94" s="18">
        <f t="shared" si="7"/>
        <v>4.7536433370128435E+122</v>
      </c>
      <c r="E94" s="18">
        <f t="shared" si="10"/>
        <v>2.1036496201004283E-123</v>
      </c>
      <c r="F94" s="18">
        <f t="shared" si="8"/>
        <v>5.0456315546899123E+100</v>
      </c>
      <c r="G94" s="18">
        <f t="shared" si="11"/>
        <v>1.0614240903190167E-22</v>
      </c>
      <c r="H94" s="18">
        <f t="shared" si="13"/>
        <v>22025078.803516012</v>
      </c>
    </row>
    <row r="95" spans="1:8" x14ac:dyDescent="0.2">
      <c r="A95" s="12">
        <v>83</v>
      </c>
      <c r="B95" s="16">
        <f t="shared" si="9"/>
        <v>0</v>
      </c>
      <c r="C95" s="17">
        <f t="shared" si="12"/>
        <v>0.99999999999999989</v>
      </c>
      <c r="D95" s="18">
        <f t="shared" si="7"/>
        <v>3.9455239697206602E+124</v>
      </c>
      <c r="E95" s="18">
        <f t="shared" si="10"/>
        <v>2.534517614578829E-125</v>
      </c>
      <c r="F95" s="18">
        <f t="shared" si="8"/>
        <v>8.5309985824680206E+101</v>
      </c>
      <c r="G95" s="18">
        <f t="shared" si="11"/>
        <v>2.1621966177212218E-23</v>
      </c>
      <c r="H95" s="18">
        <f t="shared" si="13"/>
        <v>22025078.803516012</v>
      </c>
    </row>
    <row r="96" spans="1:8" x14ac:dyDescent="0.2">
      <c r="A96" s="12">
        <v>84</v>
      </c>
      <c r="B96" s="16">
        <f t="shared" si="9"/>
        <v>0</v>
      </c>
      <c r="C96" s="17">
        <f t="shared" si="12"/>
        <v>0.99999999999999989</v>
      </c>
      <c r="D96" s="18">
        <f t="shared" si="7"/>
        <v>3.3142401345653538E+126</v>
      </c>
      <c r="E96" s="18">
        <f t="shared" si="10"/>
        <v>3.0172828744986069E-127</v>
      </c>
      <c r="F96" s="18">
        <f t="shared" si="8"/>
        <v>1.4423949910972856E+103</v>
      </c>
      <c r="G96" s="18">
        <f t="shared" si="11"/>
        <v>4.3521137049004108E-24</v>
      </c>
      <c r="H96" s="18">
        <f t="shared" si="13"/>
        <v>22025078.803516012</v>
      </c>
    </row>
    <row r="97" spans="1:8" x14ac:dyDescent="0.2">
      <c r="A97" s="12">
        <v>85</v>
      </c>
      <c r="B97" s="16">
        <f t="shared" si="9"/>
        <v>0</v>
      </c>
      <c r="C97" s="17">
        <f t="shared" si="12"/>
        <v>0.99999999999999989</v>
      </c>
      <c r="D97" s="18">
        <f t="shared" si="7"/>
        <v>2.8171041143805494E+128</v>
      </c>
      <c r="E97" s="18">
        <f t="shared" si="10"/>
        <v>3.5497445582336567E-129</v>
      </c>
      <c r="F97" s="18">
        <f t="shared" si="8"/>
        <v>2.438757069562949E+104</v>
      </c>
      <c r="G97" s="18">
        <f t="shared" si="11"/>
        <v>8.6569646365349385E-25</v>
      </c>
      <c r="H97" s="18">
        <f t="shared" si="13"/>
        <v>22025078.803516012</v>
      </c>
    </row>
    <row r="98" spans="1:8" x14ac:dyDescent="0.2">
      <c r="A98" s="12">
        <v>86</v>
      </c>
      <c r="B98" s="16">
        <f t="shared" si="9"/>
        <v>0</v>
      </c>
      <c r="C98" s="17">
        <f t="shared" si="12"/>
        <v>0.99999999999999989</v>
      </c>
      <c r="D98" s="18">
        <f t="shared" si="7"/>
        <v>2.4227095383672744E+130</v>
      </c>
      <c r="E98" s="18">
        <f t="shared" si="10"/>
        <v>4.1276099514344812E-131</v>
      </c>
      <c r="F98" s="18">
        <f t="shared" si="8"/>
        <v>4.1233754145379704E+105</v>
      </c>
      <c r="G98" s="18">
        <f t="shared" si="11"/>
        <v>1.7019685394547205E-25</v>
      </c>
      <c r="H98" s="18">
        <f t="shared" si="13"/>
        <v>22025078.803516012</v>
      </c>
    </row>
    <row r="99" spans="1:8" x14ac:dyDescent="0.2">
      <c r="A99" s="12">
        <v>87</v>
      </c>
      <c r="B99" s="16">
        <f t="shared" si="9"/>
        <v>0</v>
      </c>
      <c r="C99" s="17">
        <f t="shared" si="12"/>
        <v>0.99999999999999989</v>
      </c>
      <c r="D99" s="18">
        <f t="shared" si="7"/>
        <v>2.1077572983795269E+132</v>
      </c>
      <c r="E99" s="18">
        <f t="shared" si="10"/>
        <v>4.7443792545223961E-133</v>
      </c>
      <c r="F99" s="18">
        <f t="shared" si="8"/>
        <v>6.9716762778111219E+106</v>
      </c>
      <c r="G99" s="18">
        <f t="shared" si="11"/>
        <v>3.3076276301693006E-26</v>
      </c>
      <c r="H99" s="18">
        <f t="shared" si="13"/>
        <v>22025078.803516012</v>
      </c>
    </row>
    <row r="100" spans="1:8" x14ac:dyDescent="0.2">
      <c r="A100" s="12">
        <v>88</v>
      </c>
      <c r="B100" s="16">
        <f t="shared" si="9"/>
        <v>0</v>
      </c>
      <c r="C100" s="17">
        <f t="shared" si="12"/>
        <v>0.99999999999999989</v>
      </c>
      <c r="D100" s="18">
        <f t="shared" si="7"/>
        <v>1.854826422573984E+134</v>
      </c>
      <c r="E100" s="18">
        <f t="shared" si="10"/>
        <v>5.3913400619572678E-135</v>
      </c>
      <c r="F100" s="18">
        <f t="shared" si="8"/>
        <v>1.1787495737406804E+108</v>
      </c>
      <c r="G100" s="18">
        <f t="shared" si="11"/>
        <v>6.355039799923183E-27</v>
      </c>
      <c r="H100" s="18">
        <f t="shared" si="13"/>
        <v>22025078.803516012</v>
      </c>
    </row>
    <row r="101" spans="1:8" x14ac:dyDescent="0.2">
      <c r="A101" s="12">
        <v>89</v>
      </c>
      <c r="B101" s="16">
        <f t="shared" si="9"/>
        <v>0</v>
      </c>
      <c r="C101" s="17">
        <f t="shared" si="12"/>
        <v>0.99999999999999989</v>
      </c>
      <c r="D101" s="18">
        <f t="shared" si="7"/>
        <v>1.6507955160908465E+136</v>
      </c>
      <c r="E101" s="18">
        <f t="shared" si="10"/>
        <v>6.0576854628733315E-137</v>
      </c>
      <c r="F101" s="18">
        <f t="shared" si="8"/>
        <v>1.9929935100630893E+109</v>
      </c>
      <c r="G101" s="18">
        <f t="shared" si="11"/>
        <v>1.2072927813510071E-27</v>
      </c>
      <c r="H101" s="18">
        <f t="shared" si="13"/>
        <v>22025078.803516012</v>
      </c>
    </row>
    <row r="102" spans="1:8" x14ac:dyDescent="0.2">
      <c r="A102" s="12">
        <v>90</v>
      </c>
      <c r="B102" s="16">
        <f t="shared" si="9"/>
        <v>0</v>
      </c>
      <c r="C102" s="17">
        <f t="shared" si="12"/>
        <v>0.99999999999999989</v>
      </c>
      <c r="D102" s="18">
        <f t="shared" si="7"/>
        <v>1.4857159644817605E+138</v>
      </c>
      <c r="E102" s="18">
        <f t="shared" si="10"/>
        <v>6.7307616254148194E-139</v>
      </c>
      <c r="F102" s="18">
        <f t="shared" si="8"/>
        <v>3.3696921039374381E+110</v>
      </c>
      <c r="G102" s="18">
        <f t="shared" si="11"/>
        <v>2.2680594302645435E-28</v>
      </c>
      <c r="H102" s="18">
        <f t="shared" si="13"/>
        <v>22025078.803516012</v>
      </c>
    </row>
    <row r="103" spans="1:8" x14ac:dyDescent="0.2">
      <c r="A103" s="12">
        <v>91</v>
      </c>
      <c r="B103" s="16">
        <f t="shared" si="9"/>
        <v>0</v>
      </c>
      <c r="C103" s="17">
        <f t="shared" si="12"/>
        <v>0.99999999999999989</v>
      </c>
      <c r="D103" s="18">
        <f t="shared" si="7"/>
        <v>1.3520015276784033E+140</v>
      </c>
      <c r="E103" s="18">
        <f t="shared" si="10"/>
        <v>7.3964413466096842E-141</v>
      </c>
      <c r="F103" s="18">
        <f t="shared" si="8"/>
        <v>5.6973717265034525E+111</v>
      </c>
      <c r="G103" s="18">
        <f t="shared" si="11"/>
        <v>4.214027580491514E-29</v>
      </c>
      <c r="H103" s="18">
        <f t="shared" si="13"/>
        <v>22025078.803516012</v>
      </c>
    </row>
    <row r="104" spans="1:8" x14ac:dyDescent="0.2">
      <c r="A104" s="12">
        <v>92</v>
      </c>
      <c r="B104" s="16">
        <f t="shared" si="9"/>
        <v>0</v>
      </c>
      <c r="C104" s="17">
        <f t="shared" si="12"/>
        <v>0.99999999999999989</v>
      </c>
      <c r="D104" s="18">
        <f t="shared" si="7"/>
        <v>1.2438414054641305E+142</v>
      </c>
      <c r="E104" s="18">
        <f t="shared" si="10"/>
        <v>8.0396101593583557E-143</v>
      </c>
      <c r="F104" s="18">
        <f t="shared" si="8"/>
        <v>9.6329408114266086E+112</v>
      </c>
      <c r="G104" s="18">
        <f t="shared" si="11"/>
        <v>7.7445088812043085E-30</v>
      </c>
      <c r="H104" s="18">
        <f t="shared" si="13"/>
        <v>22025078.803516012</v>
      </c>
    </row>
    <row r="105" spans="1:8" x14ac:dyDescent="0.2">
      <c r="A105" s="12">
        <v>93</v>
      </c>
      <c r="B105" s="16">
        <f t="shared" si="9"/>
        <v>0</v>
      </c>
      <c r="C105" s="17">
        <f t="shared" si="12"/>
        <v>0.99999999999999989</v>
      </c>
      <c r="D105" s="18">
        <f t="shared" si="7"/>
        <v>1.156772507081641E+144</v>
      </c>
      <c r="E105" s="18">
        <f t="shared" si="10"/>
        <v>8.6447421068369449E-145</v>
      </c>
      <c r="F105" s="18">
        <f t="shared" si="8"/>
        <v>1.6287079925781298E+114</v>
      </c>
      <c r="G105" s="18">
        <f t="shared" si="11"/>
        <v>1.4079760563182033E-30</v>
      </c>
      <c r="H105" s="18">
        <f t="shared" si="13"/>
        <v>22025078.803516012</v>
      </c>
    </row>
    <row r="106" spans="1:8" x14ac:dyDescent="0.2">
      <c r="A106" s="12">
        <v>94</v>
      </c>
      <c r="B106" s="16">
        <f t="shared" si="9"/>
        <v>0</v>
      </c>
      <c r="C106" s="17">
        <f t="shared" si="12"/>
        <v>0.99999999999999989</v>
      </c>
      <c r="D106" s="18">
        <f t="shared" si="7"/>
        <v>1.0873661566567426E+146</v>
      </c>
      <c r="E106" s="18">
        <f t="shared" si="10"/>
        <v>9.1965341562095146E-147</v>
      </c>
      <c r="F106" s="18">
        <f t="shared" si="8"/>
        <v>2.7537693597590223E+115</v>
      </c>
      <c r="G106" s="18">
        <f t="shared" si="11"/>
        <v>2.5325133975347057E-31</v>
      </c>
      <c r="H106" s="18">
        <f t="shared" si="13"/>
        <v>22025078.803516012</v>
      </c>
    </row>
    <row r="107" spans="1:8" x14ac:dyDescent="0.2">
      <c r="A107" s="12">
        <v>95</v>
      </c>
      <c r="B107" s="16">
        <f t="shared" si="9"/>
        <v>0</v>
      </c>
      <c r="C107" s="17">
        <f t="shared" si="12"/>
        <v>0.99999999999999989</v>
      </c>
      <c r="D107" s="18">
        <f t="shared" si="7"/>
        <v>1.0329978488239061E+148</v>
      </c>
      <c r="E107" s="18">
        <f t="shared" si="10"/>
        <v>9.6805622696942213E-149</v>
      </c>
      <c r="F107" s="18">
        <f t="shared" si="8"/>
        <v>4.65598850211564E+116</v>
      </c>
      <c r="G107" s="18">
        <f t="shared" si="11"/>
        <v>4.5072586621710775E-32</v>
      </c>
      <c r="H107" s="18">
        <f t="shared" si="13"/>
        <v>22025078.803516012</v>
      </c>
    </row>
    <row r="108" spans="1:8" x14ac:dyDescent="0.2">
      <c r="A108" s="12">
        <v>96</v>
      </c>
      <c r="B108" s="16">
        <f t="shared" si="9"/>
        <v>0</v>
      </c>
      <c r="C108" s="17">
        <f t="shared" si="12"/>
        <v>0.99999999999999989</v>
      </c>
      <c r="D108" s="18">
        <f t="shared" si="7"/>
        <v>9.916779348709491E+149</v>
      </c>
      <c r="E108" s="18">
        <f t="shared" si="10"/>
        <v>1.0083919030931488E-150</v>
      </c>
      <c r="F108" s="18">
        <f t="shared" si="8"/>
        <v>7.8722020981924433E+117</v>
      </c>
      <c r="G108" s="18">
        <f t="shared" si="11"/>
        <v>7.9382648553301572E-33</v>
      </c>
      <c r="H108" s="18">
        <f t="shared" si="13"/>
        <v>22025078.803516012</v>
      </c>
    </row>
    <row r="109" spans="1:8" x14ac:dyDescent="0.2">
      <c r="A109" s="12">
        <v>97</v>
      </c>
      <c r="B109" s="16">
        <f t="shared" si="9"/>
        <v>0</v>
      </c>
      <c r="C109" s="17">
        <f t="shared" si="12"/>
        <v>0.99999999999999989</v>
      </c>
      <c r="D109" s="18">
        <f t="shared" si="7"/>
        <v>9.6192759682482155E+151</v>
      </c>
      <c r="E109" s="18">
        <f t="shared" si="10"/>
        <v>1.0395792815393277E-152</v>
      </c>
      <c r="F109" s="18">
        <f t="shared" si="8"/>
        <v>1.3310077086020762E+119</v>
      </c>
      <c r="G109" s="18">
        <f t="shared" si="11"/>
        <v>1.3836880374318531E-33</v>
      </c>
      <c r="H109" s="18">
        <f t="shared" si="13"/>
        <v>22025078.803516012</v>
      </c>
    </row>
    <row r="110" spans="1:8" x14ac:dyDescent="0.2">
      <c r="A110" s="12">
        <v>98</v>
      </c>
      <c r="B110" s="16">
        <f t="shared" si="9"/>
        <v>0</v>
      </c>
      <c r="C110" s="17">
        <f t="shared" si="12"/>
        <v>0.99999999999999989</v>
      </c>
      <c r="D110" s="18">
        <f t="shared" si="7"/>
        <v>9.426890448883248E+153</v>
      </c>
      <c r="E110" s="18">
        <f t="shared" si="10"/>
        <v>1.0607951852442122E-154</v>
      </c>
      <c r="F110" s="18">
        <f t="shared" si="8"/>
        <v>2.2504268796210488E+120</v>
      </c>
      <c r="G110" s="18">
        <f t="shared" si="11"/>
        <v>2.3872419986461647E-34</v>
      </c>
      <c r="H110" s="18">
        <f t="shared" si="13"/>
        <v>22025078.803516012</v>
      </c>
    </row>
    <row r="111" spans="1:8" x14ac:dyDescent="0.2">
      <c r="A111" s="12">
        <v>99</v>
      </c>
      <c r="B111" s="16">
        <f t="shared" si="9"/>
        <v>0</v>
      </c>
      <c r="C111" s="17">
        <f t="shared" si="12"/>
        <v>0.99999999999999989</v>
      </c>
      <c r="D111" s="18">
        <f t="shared" si="7"/>
        <v>9.3326215443944153E+155</v>
      </c>
      <c r="E111" s="18">
        <f t="shared" si="10"/>
        <v>1.0715102881254669E-156</v>
      </c>
      <c r="F111" s="18">
        <f t="shared" si="8"/>
        <v>3.804952524159281E+121</v>
      </c>
      <c r="G111" s="18">
        <f t="shared" si="11"/>
        <v>4.0770457754656334E-35</v>
      </c>
      <c r="H111" s="18">
        <f t="shared" si="13"/>
        <v>22025078.803516012</v>
      </c>
    </row>
    <row r="112" spans="1:8" x14ac:dyDescent="0.2">
      <c r="A112" s="12">
        <v>100</v>
      </c>
      <c r="B112" s="16">
        <f t="shared" si="9"/>
        <v>0</v>
      </c>
      <c r="C112" s="17">
        <f t="shared" si="12"/>
        <v>0.99999999999999989</v>
      </c>
      <c r="D112" s="18">
        <f t="shared" si="7"/>
        <v>9.3326215443944175E+157</v>
      </c>
      <c r="E112" s="18">
        <f t="shared" si="10"/>
        <v>1.0715102881254667E-158</v>
      </c>
      <c r="F112" s="18">
        <f t="shared" si="8"/>
        <v>6.4332966523862308E+122</v>
      </c>
      <c r="G112" s="18">
        <f t="shared" si="11"/>
        <v>6.8933435495949713E-36</v>
      </c>
      <c r="H112" s="18">
        <f t="shared" si="13"/>
        <v>22025078.803516012</v>
      </c>
    </row>
    <row r="113" spans="1:8" x14ac:dyDescent="0.2">
      <c r="A113" s="12">
        <v>101</v>
      </c>
      <c r="B113" s="16">
        <f t="shared" si="9"/>
        <v>0</v>
      </c>
      <c r="C113" s="17">
        <f t="shared" si="12"/>
        <v>0.99999999999999989</v>
      </c>
      <c r="D113" s="18">
        <f t="shared" si="7"/>
        <v>9.4259477598383599E+159</v>
      </c>
      <c r="E113" s="18">
        <f t="shared" si="10"/>
        <v>1.0609012753717494E-160</v>
      </c>
      <c r="F113" s="18">
        <f t="shared" si="8"/>
        <v>1.0877220032265336E+124</v>
      </c>
      <c r="G113" s="18">
        <f t="shared" si="11"/>
        <v>1.1539656604729435E-36</v>
      </c>
      <c r="H113" s="18">
        <f t="shared" si="13"/>
        <v>22025078.803516012</v>
      </c>
    </row>
    <row r="114" spans="1:8" x14ac:dyDescent="0.2">
      <c r="A114" s="12">
        <v>102</v>
      </c>
      <c r="B114" s="16">
        <f t="shared" si="9"/>
        <v>0</v>
      </c>
      <c r="C114" s="17">
        <f t="shared" si="12"/>
        <v>0.99999999999999989</v>
      </c>
      <c r="D114" s="18">
        <f t="shared" si="7"/>
        <v>9.6144667150351251E+161</v>
      </c>
      <c r="E114" s="18">
        <f t="shared" si="10"/>
        <v>1.0400992895801466E-162</v>
      </c>
      <c r="F114" s="18">
        <f t="shared" si="8"/>
        <v>1.839086894686093E+125</v>
      </c>
      <c r="G114" s="18">
        <f t="shared" si="11"/>
        <v>1.9128329726391632E-37</v>
      </c>
      <c r="H114" s="18">
        <f t="shared" si="13"/>
        <v>22025078.803516012</v>
      </c>
    </row>
    <row r="115" spans="1:8" x14ac:dyDescent="0.2">
      <c r="A115" s="12">
        <v>103</v>
      </c>
      <c r="B115" s="16">
        <f t="shared" si="9"/>
        <v>0</v>
      </c>
      <c r="C115" s="17">
        <f t="shared" si="12"/>
        <v>0.99999999999999989</v>
      </c>
      <c r="D115" s="18">
        <f t="shared" si="7"/>
        <v>9.9029007164861779E+163</v>
      </c>
      <c r="E115" s="18">
        <f t="shared" si="10"/>
        <v>1.0098051355147056E-164</v>
      </c>
      <c r="F115" s="18">
        <f t="shared" si="8"/>
        <v>3.1094715342461777E+126</v>
      </c>
      <c r="G115" s="18">
        <f t="shared" si="11"/>
        <v>3.1399603240185812E-38</v>
      </c>
      <c r="H115" s="18">
        <f t="shared" si="13"/>
        <v>22025078.803516012</v>
      </c>
    </row>
    <row r="116" spans="1:8" x14ac:dyDescent="0.2">
      <c r="A116" s="12">
        <v>104</v>
      </c>
      <c r="B116" s="16">
        <f t="shared" si="9"/>
        <v>0</v>
      </c>
      <c r="C116" s="17">
        <f t="shared" si="12"/>
        <v>0.99999999999999989</v>
      </c>
      <c r="D116" s="18">
        <f t="shared" si="7"/>
        <v>1.0299016745145631E+166</v>
      </c>
      <c r="E116" s="18">
        <f t="shared" si="10"/>
        <v>9.7096647645644714E-167</v>
      </c>
      <c r="F116" s="18">
        <f t="shared" si="8"/>
        <v>5.257398794056231E+127</v>
      </c>
      <c r="G116" s="18">
        <f t="shared" si="11"/>
        <v>5.1047579823911533E-39</v>
      </c>
      <c r="H116" s="18">
        <f t="shared" si="13"/>
        <v>22025078.803516012</v>
      </c>
    </row>
    <row r="117" spans="1:8" x14ac:dyDescent="0.2">
      <c r="A117" s="12">
        <v>105</v>
      </c>
      <c r="B117" s="16">
        <f t="shared" si="9"/>
        <v>0</v>
      </c>
      <c r="C117" s="17">
        <f t="shared" si="12"/>
        <v>0.99999999999999989</v>
      </c>
      <c r="D117" s="18">
        <f t="shared" si="7"/>
        <v>1.0813967582402912E+168</v>
      </c>
      <c r="E117" s="18">
        <f t="shared" si="10"/>
        <v>9.247299775775688E-169</v>
      </c>
      <c r="F117" s="18">
        <f t="shared" si="8"/>
        <v>8.889048114873535E+128</v>
      </c>
      <c r="G117" s="18">
        <f t="shared" si="11"/>
        <v>8.2199692639529347E-40</v>
      </c>
      <c r="H117" s="18">
        <f t="shared" si="13"/>
        <v>22025078.803516012</v>
      </c>
    </row>
    <row r="118" spans="1:8" x14ac:dyDescent="0.2">
      <c r="A118" s="12">
        <v>106</v>
      </c>
      <c r="B118" s="16">
        <f t="shared" si="9"/>
        <v>0</v>
      </c>
      <c r="C118" s="17">
        <f t="shared" si="12"/>
        <v>0.99999999999999989</v>
      </c>
      <c r="D118" s="18">
        <f t="shared" si="7"/>
        <v>1.1462805637347086E+170</v>
      </c>
      <c r="E118" s="18">
        <f t="shared" si="10"/>
        <v>8.7238677129959309E-171</v>
      </c>
      <c r="F118" s="18">
        <f t="shared" si="8"/>
        <v>1.5029329043455409E+130</v>
      </c>
      <c r="G118" s="18">
        <f t="shared" si="11"/>
        <v>1.3111387839019267E-40</v>
      </c>
      <c r="H118" s="18">
        <f t="shared" si="13"/>
        <v>22025078.803516012</v>
      </c>
    </row>
    <row r="119" spans="1:8" x14ac:dyDescent="0.2">
      <c r="A119" s="12">
        <v>107</v>
      </c>
      <c r="B119" s="16">
        <f t="shared" si="9"/>
        <v>0</v>
      </c>
      <c r="C119" s="17">
        <f t="shared" si="12"/>
        <v>0.99999999999999989</v>
      </c>
      <c r="D119" s="18">
        <f t="shared" si="7"/>
        <v>1.2265202031961373E+172</v>
      </c>
      <c r="E119" s="18">
        <f t="shared" si="10"/>
        <v>8.1531473953233075E-173</v>
      </c>
      <c r="F119" s="18">
        <f t="shared" si="8"/>
        <v>2.5411127105780757E+131</v>
      </c>
      <c r="G119" s="18">
        <f t="shared" si="11"/>
        <v>2.0718066477472587E-41</v>
      </c>
      <c r="H119" s="18">
        <f t="shared" si="13"/>
        <v>22025078.803516012</v>
      </c>
    </row>
    <row r="120" spans="1:8" x14ac:dyDescent="0.2">
      <c r="A120" s="12">
        <v>108</v>
      </c>
      <c r="B120" s="16">
        <f t="shared" si="9"/>
        <v>0</v>
      </c>
      <c r="C120" s="17">
        <f t="shared" si="12"/>
        <v>0.99999999999999989</v>
      </c>
      <c r="D120" s="18">
        <f t="shared" si="7"/>
        <v>1.324641819451829E+174</v>
      </c>
      <c r="E120" s="18">
        <f t="shared" si="10"/>
        <v>7.5492105512252801E-175</v>
      </c>
      <c r="F120" s="18">
        <f t="shared" si="8"/>
        <v>4.2964351829620083E+132</v>
      </c>
      <c r="G120" s="18">
        <f t="shared" si="11"/>
        <v>3.243469381587231E-42</v>
      </c>
      <c r="H120" s="18">
        <f t="shared" si="13"/>
        <v>22025078.803516012</v>
      </c>
    </row>
    <row r="121" spans="1:8" x14ac:dyDescent="0.2">
      <c r="A121" s="12">
        <v>109</v>
      </c>
      <c r="B121" s="16">
        <f t="shared" si="9"/>
        <v>0</v>
      </c>
      <c r="C121" s="17">
        <f t="shared" si="12"/>
        <v>0.99999999999999989</v>
      </c>
      <c r="D121" s="18">
        <f t="shared" si="7"/>
        <v>1.4438595832024942E+176</v>
      </c>
      <c r="E121" s="18">
        <f t="shared" si="10"/>
        <v>6.9258812396562175E-177</v>
      </c>
      <c r="F121" s="18">
        <f t="shared" si="8"/>
        <v>7.264280409346536E+133</v>
      </c>
      <c r="G121" s="18">
        <f t="shared" si="11"/>
        <v>5.0311543406695358E-43</v>
      </c>
      <c r="H121" s="18">
        <f t="shared" si="13"/>
        <v>22025078.803516012</v>
      </c>
    </row>
    <row r="122" spans="1:8" x14ac:dyDescent="0.2">
      <c r="A122" s="12">
        <v>110</v>
      </c>
      <c r="B122" s="16">
        <f t="shared" si="9"/>
        <v>0</v>
      </c>
      <c r="C122" s="17">
        <f t="shared" si="12"/>
        <v>0.99999999999999989</v>
      </c>
      <c r="D122" s="18">
        <f t="shared" si="7"/>
        <v>1.5882455415227423E+178</v>
      </c>
      <c r="E122" s="18">
        <f t="shared" si="10"/>
        <v>6.2962556724147482E-179</v>
      </c>
      <c r="F122" s="18">
        <f t="shared" si="8"/>
        <v>1.2282221799802833E+135</v>
      </c>
      <c r="G122" s="18">
        <f t="shared" si="11"/>
        <v>7.7332008676864668E-44</v>
      </c>
      <c r="H122" s="18">
        <f t="shared" si="13"/>
        <v>22025078.803516012</v>
      </c>
    </row>
    <row r="123" spans="1:8" x14ac:dyDescent="0.2">
      <c r="A123" s="12">
        <v>111</v>
      </c>
      <c r="B123" s="16">
        <f t="shared" si="9"/>
        <v>0</v>
      </c>
      <c r="C123" s="17">
        <f t="shared" si="12"/>
        <v>0.99999999999999989</v>
      </c>
      <c r="D123" s="18">
        <f t="shared" si="7"/>
        <v>1.7629525510902457E+180</v>
      </c>
      <c r="E123" s="18">
        <f t="shared" si="10"/>
        <v>5.6723024075808487E-181</v>
      </c>
      <c r="F123" s="18">
        <f t="shared" si="8"/>
        <v>2.0766402704589713E+136</v>
      </c>
      <c r="G123" s="18">
        <f t="shared" si="11"/>
        <v>1.1779331605803769E-44</v>
      </c>
      <c r="H123" s="18">
        <f t="shared" si="13"/>
        <v>22025078.803516012</v>
      </c>
    </row>
    <row r="124" spans="1:8" x14ac:dyDescent="0.2">
      <c r="A124" s="12">
        <v>112</v>
      </c>
      <c r="B124" s="16">
        <f t="shared" si="9"/>
        <v>0</v>
      </c>
      <c r="C124" s="17">
        <f t="shared" si="12"/>
        <v>0.99999999999999989</v>
      </c>
      <c r="D124" s="18">
        <f t="shared" si="7"/>
        <v>1.9745068572210749E+182</v>
      </c>
      <c r="E124" s="18">
        <f t="shared" si="10"/>
        <v>5.0645557210543298E-183</v>
      </c>
      <c r="F124" s="18">
        <f t="shared" si="8"/>
        <v>3.5111194726683228E+137</v>
      </c>
      <c r="G124" s="18">
        <f t="shared" si="11"/>
        <v>1.7782260212607617E-45</v>
      </c>
      <c r="H124" s="18">
        <f t="shared" si="13"/>
        <v>22025078.803516012</v>
      </c>
    </row>
    <row r="125" spans="1:8" x14ac:dyDescent="0.2">
      <c r="A125" s="12">
        <v>113</v>
      </c>
      <c r="B125" s="16">
        <f t="shared" si="9"/>
        <v>0</v>
      </c>
      <c r="C125" s="17">
        <f t="shared" si="12"/>
        <v>0.99999999999999989</v>
      </c>
      <c r="D125" s="18">
        <f t="shared" si="7"/>
        <v>2.2311927486598138E+184</v>
      </c>
      <c r="E125" s="18">
        <f t="shared" si="10"/>
        <v>4.4819077177471965E-185</v>
      </c>
      <c r="F125" s="18">
        <f t="shared" si="8"/>
        <v>5.9364927699422873E+138</v>
      </c>
      <c r="G125" s="18">
        <f t="shared" si="11"/>
        <v>2.6606812761954771E-46</v>
      </c>
      <c r="H125" s="18">
        <f t="shared" si="13"/>
        <v>22025078.803516012</v>
      </c>
    </row>
    <row r="126" spans="1:8" x14ac:dyDescent="0.2">
      <c r="A126" s="12">
        <v>114</v>
      </c>
      <c r="B126" s="16">
        <f t="shared" si="9"/>
        <v>0</v>
      </c>
      <c r="C126" s="17">
        <f t="shared" si="12"/>
        <v>0.99999999999999989</v>
      </c>
      <c r="D126" s="18">
        <f t="shared" si="7"/>
        <v>2.5435597334721862E+186</v>
      </c>
      <c r="E126" s="18">
        <f t="shared" si="10"/>
        <v>3.9314979980238587E-187</v>
      </c>
      <c r="F126" s="18">
        <f t="shared" si="8"/>
        <v>1.0037239314102421E+140</v>
      </c>
      <c r="G126" s="18">
        <f t="shared" si="11"/>
        <v>3.9461386269080037E-47</v>
      </c>
      <c r="H126" s="18">
        <f t="shared" si="13"/>
        <v>22025078.803516012</v>
      </c>
    </row>
    <row r="127" spans="1:8" x14ac:dyDescent="0.2">
      <c r="A127" s="12">
        <v>115</v>
      </c>
      <c r="B127" s="16">
        <f t="shared" si="9"/>
        <v>0</v>
      </c>
      <c r="C127" s="17">
        <f t="shared" si="12"/>
        <v>0.99999999999999989</v>
      </c>
      <c r="D127" s="18">
        <f t="shared" si="7"/>
        <v>2.9250936934930141E+188</v>
      </c>
      <c r="E127" s="18">
        <f t="shared" si="10"/>
        <v>3.4186939113250947E-189</v>
      </c>
      <c r="F127" s="18">
        <f t="shared" si="8"/>
        <v>1.697065539415163E+141</v>
      </c>
      <c r="G127" s="18">
        <f t="shared" si="11"/>
        <v>5.801747626718255E-48</v>
      </c>
      <c r="H127" s="18">
        <f t="shared" si="13"/>
        <v>22025078.803516012</v>
      </c>
    </row>
    <row r="128" spans="1:8" x14ac:dyDescent="0.2">
      <c r="A128" s="12">
        <v>116</v>
      </c>
      <c r="B128" s="16">
        <f t="shared" si="9"/>
        <v>0</v>
      </c>
      <c r="C128" s="17">
        <f t="shared" si="12"/>
        <v>0.99999999999999989</v>
      </c>
      <c r="D128" s="18">
        <f t="shared" si="7"/>
        <v>3.3931086844518989E+190</v>
      </c>
      <c r="E128" s="18">
        <f t="shared" si="10"/>
        <v>2.9471499235561138E-191</v>
      </c>
      <c r="F128" s="18">
        <f t="shared" si="8"/>
        <v>2.8693461966419452E+142</v>
      </c>
      <c r="G128" s="18">
        <f t="shared" si="11"/>
        <v>8.4563934240893341E-49</v>
      </c>
      <c r="H128" s="18">
        <f t="shared" si="13"/>
        <v>22025078.803516012</v>
      </c>
    </row>
    <row r="129" spans="1:8" x14ac:dyDescent="0.2">
      <c r="A129" s="12">
        <v>117</v>
      </c>
      <c r="B129" s="16">
        <f t="shared" si="9"/>
        <v>0</v>
      </c>
      <c r="C129" s="17">
        <f t="shared" si="12"/>
        <v>0.99999999999999989</v>
      </c>
      <c r="D129" s="18">
        <f t="shared" si="7"/>
        <v>3.96993716080872E+192</v>
      </c>
      <c r="E129" s="18">
        <f t="shared" si="10"/>
        <v>2.5189315585949701E-193</v>
      </c>
      <c r="F129" s="18">
        <f t="shared" si="8"/>
        <v>4.8514022617069201E+143</v>
      </c>
      <c r="G129" s="18">
        <f t="shared" si="11"/>
        <v>1.2220350260452575E-49</v>
      </c>
      <c r="H129" s="18">
        <f t="shared" si="13"/>
        <v>22025078.803516012</v>
      </c>
    </row>
    <row r="130" spans="1:8" x14ac:dyDescent="0.2">
      <c r="A130" s="12">
        <v>118</v>
      </c>
      <c r="B130" s="16">
        <f t="shared" si="9"/>
        <v>0</v>
      </c>
      <c r="C130" s="17">
        <f t="shared" si="12"/>
        <v>0.99999999999999989</v>
      </c>
      <c r="D130" s="18">
        <f t="shared" si="7"/>
        <v>4.6845258497542896E+194</v>
      </c>
      <c r="E130" s="18">
        <f t="shared" si="10"/>
        <v>2.1346877615211611E-195</v>
      </c>
      <c r="F130" s="18">
        <f t="shared" si="8"/>
        <v>8.2026016701783149E+144</v>
      </c>
      <c r="G130" s="18">
        <f t="shared" si="11"/>
        <v>1.7509993397962685E-50</v>
      </c>
      <c r="H130" s="18">
        <f t="shared" si="13"/>
        <v>22025078.803516012</v>
      </c>
    </row>
    <row r="131" spans="1:8" x14ac:dyDescent="0.2">
      <c r="A131" s="12">
        <v>119</v>
      </c>
      <c r="B131" s="16">
        <f t="shared" si="9"/>
        <v>0</v>
      </c>
      <c r="C131" s="17">
        <f t="shared" si="12"/>
        <v>0.99999999999999989</v>
      </c>
      <c r="D131" s="18">
        <f t="shared" si="7"/>
        <v>5.5745857612076058E+196</v>
      </c>
      <c r="E131" s="18">
        <f t="shared" si="10"/>
        <v>1.7938552617824882E-197</v>
      </c>
      <c r="F131" s="18">
        <f t="shared" si="8"/>
        <v>1.3868706516193797E+146</v>
      </c>
      <c r="G131" s="18">
        <f t="shared" si="11"/>
        <v>2.4878452158191323E-51</v>
      </c>
      <c r="H131" s="18">
        <f t="shared" si="13"/>
        <v>22025078.803516012</v>
      </c>
    </row>
    <row r="132" spans="1:8" x14ac:dyDescent="0.2">
      <c r="A132" s="12">
        <v>120</v>
      </c>
      <c r="B132" s="16">
        <f t="shared" si="9"/>
        <v>0</v>
      </c>
      <c r="C132" s="17">
        <f t="shared" si="12"/>
        <v>0.99999999999999989</v>
      </c>
      <c r="D132" s="18">
        <f t="shared" si="7"/>
        <v>6.6895029134491346E+198</v>
      </c>
      <c r="E132" s="18">
        <f t="shared" si="10"/>
        <v>1.4948793848187384E-199</v>
      </c>
      <c r="F132" s="18">
        <f t="shared" si="8"/>
        <v>2.3448782248149207E+147</v>
      </c>
      <c r="G132" s="18">
        <f t="shared" si="11"/>
        <v>3.5053101181861838E-52</v>
      </c>
      <c r="H132" s="18">
        <f t="shared" si="13"/>
        <v>22025078.803516012</v>
      </c>
    </row>
    <row r="133" spans="1:8" x14ac:dyDescent="0.2">
      <c r="A133" s="12">
        <v>121</v>
      </c>
      <c r="B133" s="16">
        <f t="shared" si="9"/>
        <v>0</v>
      </c>
      <c r="C133" s="17">
        <f t="shared" si="12"/>
        <v>0.99999999999999989</v>
      </c>
      <c r="D133" s="18">
        <f t="shared" si="7"/>
        <v>8.0942985252734441E+200</v>
      </c>
      <c r="E133" s="18">
        <f t="shared" si="10"/>
        <v>1.235437508114661E-201</v>
      </c>
      <c r="F133" s="18">
        <f t="shared" si="8"/>
        <v>3.9646479524178425E+148</v>
      </c>
      <c r="G133" s="18">
        <f t="shared" si="11"/>
        <v>4.8980747868869924E-53</v>
      </c>
      <c r="H133" s="18">
        <f t="shared" si="13"/>
        <v>22025078.803516012</v>
      </c>
    </row>
    <row r="134" spans="1:8" x14ac:dyDescent="0.2">
      <c r="A134" s="12">
        <v>122</v>
      </c>
      <c r="B134" s="16">
        <f t="shared" si="9"/>
        <v>0</v>
      </c>
      <c r="C134" s="17">
        <f t="shared" si="12"/>
        <v>0.99999999999999989</v>
      </c>
      <c r="D134" s="18">
        <f t="shared" si="7"/>
        <v>9.8750442008336011E+202</v>
      </c>
      <c r="E134" s="18">
        <f t="shared" si="10"/>
        <v>1.0126536951759519E-203</v>
      </c>
      <c r="F134" s="18">
        <f t="shared" si="8"/>
        <v>6.7033047687803209E+149</v>
      </c>
      <c r="G134" s="18">
        <f t="shared" si="11"/>
        <v>6.7881263439959718E-54</v>
      </c>
      <c r="H134" s="18">
        <f t="shared" si="13"/>
        <v>22025078.803516012</v>
      </c>
    </row>
    <row r="135" spans="1:8" x14ac:dyDescent="0.2">
      <c r="A135" s="12">
        <v>123</v>
      </c>
      <c r="B135" s="16">
        <f t="shared" si="9"/>
        <v>0</v>
      </c>
      <c r="C135" s="17">
        <f t="shared" si="12"/>
        <v>0.99999999999999989</v>
      </c>
      <c r="D135" s="18">
        <f t="shared" si="7"/>
        <v>1.2146304367025332E+205</v>
      </c>
      <c r="E135" s="18">
        <f t="shared" si="10"/>
        <v>8.2329568713491999E-206</v>
      </c>
      <c r="F135" s="18">
        <f t="shared" si="8"/>
        <v>1.1333741447522419E+151</v>
      </c>
      <c r="G135" s="18">
        <f t="shared" si="11"/>
        <v>9.3310204528474934E-55</v>
      </c>
      <c r="H135" s="18">
        <f t="shared" si="13"/>
        <v>22025078.803516012</v>
      </c>
    </row>
    <row r="136" spans="1:8" x14ac:dyDescent="0.2">
      <c r="A136" s="12">
        <v>124</v>
      </c>
      <c r="B136" s="16">
        <f t="shared" si="9"/>
        <v>0</v>
      </c>
      <c r="C136" s="17">
        <f t="shared" si="12"/>
        <v>0.99999999999999989</v>
      </c>
      <c r="D136" s="18">
        <f t="shared" si="7"/>
        <v>1.5061417415111409E+207</v>
      </c>
      <c r="E136" s="18">
        <f t="shared" si="10"/>
        <v>6.6394813478622588E-208</v>
      </c>
      <c r="F136" s="18">
        <f t="shared" si="8"/>
        <v>1.9162741308964836E+152</v>
      </c>
      <c r="G136" s="18">
        <f t="shared" si="11"/>
        <v>1.2723066349478162E-55</v>
      </c>
      <c r="H136" s="18">
        <f t="shared" si="13"/>
        <v>22025078.803516012</v>
      </c>
    </row>
    <row r="137" spans="1:8" x14ac:dyDescent="0.2">
      <c r="A137" s="12">
        <v>125</v>
      </c>
      <c r="B137" s="16">
        <f t="shared" si="9"/>
        <v>0</v>
      </c>
      <c r="C137" s="17">
        <f t="shared" si="12"/>
        <v>0.99999999999999989</v>
      </c>
      <c r="D137" s="18">
        <f t="shared" si="7"/>
        <v>1.8826771768889261E+209</v>
      </c>
      <c r="E137" s="18">
        <f t="shared" si="10"/>
        <v>5.3115850782898071E-210</v>
      </c>
      <c r="F137" s="18">
        <f t="shared" si="8"/>
        <v>3.2399773382388236E+153</v>
      </c>
      <c r="G137" s="18">
        <f t="shared" si="11"/>
        <v>1.7209415283786462E-56</v>
      </c>
      <c r="H137" s="18">
        <f t="shared" si="13"/>
        <v>22025078.803516012</v>
      </c>
    </row>
    <row r="138" spans="1:8" x14ac:dyDescent="0.2">
      <c r="A138" s="12">
        <v>126</v>
      </c>
      <c r="B138" s="16">
        <f t="shared" si="9"/>
        <v>0</v>
      </c>
      <c r="C138" s="17">
        <f t="shared" si="12"/>
        <v>0.99999999999999989</v>
      </c>
      <c r="D138" s="18">
        <f t="shared" si="7"/>
        <v>2.3721732428800483E+211</v>
      </c>
      <c r="E138" s="18">
        <f t="shared" si="10"/>
        <v>4.2155437129284161E-212</v>
      </c>
      <c r="F138" s="18">
        <f t="shared" si="8"/>
        <v>5.4780539918837954E+154</v>
      </c>
      <c r="G138" s="18">
        <f t="shared" si="11"/>
        <v>2.3092976064568147E-57</v>
      </c>
      <c r="H138" s="18">
        <f t="shared" si="13"/>
        <v>22025078.803516012</v>
      </c>
    </row>
    <row r="139" spans="1:8" x14ac:dyDescent="0.2">
      <c r="A139" s="12">
        <v>127</v>
      </c>
      <c r="B139" s="16">
        <f t="shared" si="9"/>
        <v>0</v>
      </c>
      <c r="C139" s="17">
        <f t="shared" si="12"/>
        <v>0.99999999999999989</v>
      </c>
      <c r="D139" s="18">
        <f t="shared" si="7"/>
        <v>3.0126600184576624E+213</v>
      </c>
      <c r="E139" s="18">
        <f t="shared" si="10"/>
        <v>3.3193257582113502E-214</v>
      </c>
      <c r="F139" s="18">
        <f t="shared" si="8"/>
        <v>9.2621251339696788E+155</v>
      </c>
      <c r="G139" s="18">
        <f t="shared" si="11"/>
        <v>3.0744010532962306E-58</v>
      </c>
      <c r="H139" s="18">
        <f t="shared" si="13"/>
        <v>22025078.803516012</v>
      </c>
    </row>
    <row r="140" spans="1:8" x14ac:dyDescent="0.2">
      <c r="A140" s="12">
        <v>128</v>
      </c>
      <c r="B140" s="16">
        <f t="shared" si="9"/>
        <v>0</v>
      </c>
      <c r="C140" s="17">
        <f t="shared" si="12"/>
        <v>0.99999999999999989</v>
      </c>
      <c r="D140" s="18">
        <f t="shared" ref="D140:D203" si="14">FACT(A140)</f>
        <v>3.8562048236258079E+215</v>
      </c>
      <c r="E140" s="18">
        <f t="shared" si="10"/>
        <v>2.5932232486026173E-216</v>
      </c>
      <c r="F140" s="18">
        <f t="shared" ref="F140:F203" si="15">($B$4*$B$5)^A140</f>
        <v>1.5660116188050271E+157</v>
      </c>
      <c r="G140" s="18">
        <f t="shared" si="11"/>
        <v>4.0610177374670154E-59</v>
      </c>
      <c r="H140" s="18">
        <f t="shared" si="13"/>
        <v>22025078.803516012</v>
      </c>
    </row>
    <row r="141" spans="1:8" x14ac:dyDescent="0.2">
      <c r="A141" s="12">
        <v>129</v>
      </c>
      <c r="B141" s="16">
        <f t="shared" ref="B141:B204" si="16">IF(A141&gt;$B$3,0,$B$7*G141)</f>
        <v>0</v>
      </c>
      <c r="C141" s="17">
        <f t="shared" si="12"/>
        <v>0.99999999999999989</v>
      </c>
      <c r="D141" s="18">
        <f t="shared" si="14"/>
        <v>4.9745042224772875E+217</v>
      </c>
      <c r="E141" s="18">
        <f t="shared" ref="E141:E204" si="17">1/D141</f>
        <v>2.0102505803121082E-218</v>
      </c>
      <c r="F141" s="18">
        <f t="shared" si="15"/>
        <v>2.6477642601026535E+158</v>
      </c>
      <c r="G141" s="18">
        <f t="shared" ref="G141:G204" si="18">E141*F141</f>
        <v>5.3226696404010189E-60</v>
      </c>
      <c r="H141" s="18">
        <f t="shared" si="13"/>
        <v>22025078.803516012</v>
      </c>
    </row>
    <row r="142" spans="1:8" x14ac:dyDescent="0.2">
      <c r="A142" s="12">
        <v>130</v>
      </c>
      <c r="B142" s="16">
        <f t="shared" si="16"/>
        <v>0</v>
      </c>
      <c r="C142" s="17">
        <f t="shared" ref="C142:C205" si="19">C141+B142</f>
        <v>0.99999999999999989</v>
      </c>
      <c r="D142" s="18">
        <f t="shared" si="14"/>
        <v>6.4668554892204729E+219</v>
      </c>
      <c r="E142" s="18">
        <f t="shared" si="17"/>
        <v>1.5463466002400835E-220</v>
      </c>
      <c r="F142" s="18">
        <f t="shared" si="15"/>
        <v>4.4767583413120249E+159</v>
      </c>
      <c r="G142" s="18">
        <f t="shared" si="18"/>
        <v>6.9226200411842857E-61</v>
      </c>
      <c r="H142" s="18">
        <f t="shared" si="13"/>
        <v>22025078.803516012</v>
      </c>
    </row>
    <row r="143" spans="1:8" x14ac:dyDescent="0.2">
      <c r="A143" s="12">
        <v>131</v>
      </c>
      <c r="B143" s="16">
        <f t="shared" si="16"/>
        <v>0</v>
      </c>
      <c r="C143" s="17">
        <f t="shared" si="19"/>
        <v>0.99999999999999989</v>
      </c>
      <c r="D143" s="18">
        <f t="shared" si="14"/>
        <v>8.4715806908788126E+221</v>
      </c>
      <c r="E143" s="18">
        <f t="shared" si="17"/>
        <v>1.1804172520916677E-222</v>
      </c>
      <c r="F143" s="18">
        <f t="shared" si="15"/>
        <v>7.5691652570798698E+160</v>
      </c>
      <c r="G143" s="18">
        <f t="shared" si="18"/>
        <v>8.934773253389941E-62</v>
      </c>
      <c r="H143" s="18">
        <f t="shared" ref="H143:H206" si="20">H142+G143</f>
        <v>22025078.803516012</v>
      </c>
    </row>
    <row r="144" spans="1:8" x14ac:dyDescent="0.2">
      <c r="A144" s="12">
        <v>132</v>
      </c>
      <c r="B144" s="16">
        <f t="shared" si="16"/>
        <v>0</v>
      </c>
      <c r="C144" s="17">
        <f t="shared" si="19"/>
        <v>0.99999999999999989</v>
      </c>
      <c r="D144" s="18">
        <f t="shared" si="14"/>
        <v>1.1182486511960037E+224</v>
      </c>
      <c r="E144" s="18">
        <f t="shared" si="17"/>
        <v>8.9425549400883886E-225</v>
      </c>
      <c r="F144" s="18">
        <f t="shared" si="15"/>
        <v>1.2797711719278119E+162</v>
      </c>
      <c r="G144" s="18">
        <f t="shared" si="18"/>
        <v>1.1444424015705761E-62</v>
      </c>
      <c r="H144" s="18">
        <f t="shared" si="20"/>
        <v>22025078.803516012</v>
      </c>
    </row>
    <row r="145" spans="1:8" x14ac:dyDescent="0.2">
      <c r="A145" s="12">
        <v>133</v>
      </c>
      <c r="B145" s="16">
        <f t="shared" si="16"/>
        <v>0</v>
      </c>
      <c r="C145" s="17">
        <f t="shared" si="19"/>
        <v>0.99999999999999989</v>
      </c>
      <c r="D145" s="18">
        <f t="shared" si="14"/>
        <v>1.4872707060906847E+226</v>
      </c>
      <c r="E145" s="18">
        <f t="shared" si="17"/>
        <v>6.7237255188634515E-227</v>
      </c>
      <c r="F145" s="18">
        <f t="shared" si="15"/>
        <v>2.1637977199210238E+163</v>
      </c>
      <c r="G145" s="18">
        <f t="shared" si="18"/>
        <v>1.454878194709154E-63</v>
      </c>
      <c r="H145" s="18">
        <f t="shared" si="20"/>
        <v>22025078.803516012</v>
      </c>
    </row>
    <row r="146" spans="1:8" x14ac:dyDescent="0.2">
      <c r="A146" s="12">
        <v>134</v>
      </c>
      <c r="B146" s="16">
        <f t="shared" si="16"/>
        <v>0</v>
      </c>
      <c r="C146" s="17">
        <f t="shared" si="19"/>
        <v>0.99999999999999989</v>
      </c>
      <c r="D146" s="18">
        <f t="shared" si="14"/>
        <v>1.9929427461615201E+228</v>
      </c>
      <c r="E146" s="18">
        <f t="shared" si="17"/>
        <v>5.0177056110921211E-229</v>
      </c>
      <c r="F146" s="18">
        <f t="shared" si="15"/>
        <v>3.6584826064510844E+164</v>
      </c>
      <c r="G146" s="18">
        <f t="shared" si="18"/>
        <v>1.8357188702472534E-64</v>
      </c>
      <c r="H146" s="18">
        <f t="shared" si="20"/>
        <v>22025078.803516012</v>
      </c>
    </row>
    <row r="147" spans="1:8" x14ac:dyDescent="0.2">
      <c r="A147" s="12">
        <v>135</v>
      </c>
      <c r="B147" s="16">
        <f t="shared" si="16"/>
        <v>0</v>
      </c>
      <c r="C147" s="17">
        <f t="shared" si="19"/>
        <v>0.99999999999999989</v>
      </c>
      <c r="D147" s="18">
        <f t="shared" si="14"/>
        <v>2.6904727073180491E+230</v>
      </c>
      <c r="E147" s="18">
        <f t="shared" si="17"/>
        <v>3.7168189711793532E-231</v>
      </c>
      <c r="F147" s="18">
        <f t="shared" si="15"/>
        <v>6.1856498222919097E+165</v>
      </c>
      <c r="G147" s="18">
        <f t="shared" si="18"/>
        <v>2.2990940608566764E-65</v>
      </c>
      <c r="H147" s="18">
        <f t="shared" si="20"/>
        <v>22025078.803516012</v>
      </c>
    </row>
    <row r="148" spans="1:8" x14ac:dyDescent="0.2">
      <c r="A148" s="12">
        <v>136</v>
      </c>
      <c r="B148" s="16">
        <f t="shared" si="16"/>
        <v>0</v>
      </c>
      <c r="C148" s="17">
        <f t="shared" si="19"/>
        <v>0.99999999999999989</v>
      </c>
      <c r="D148" s="18">
        <f t="shared" si="14"/>
        <v>3.6590428819525483E+232</v>
      </c>
      <c r="E148" s="18">
        <f t="shared" si="17"/>
        <v>2.7329551258671701E-233</v>
      </c>
      <c r="F148" s="18">
        <f t="shared" si="15"/>
        <v>1.0458506391844323E+167</v>
      </c>
      <c r="G148" s="18">
        <f t="shared" si="18"/>
        <v>2.8582628652505506E-66</v>
      </c>
      <c r="H148" s="18">
        <f t="shared" si="20"/>
        <v>22025078.803516012</v>
      </c>
    </row>
    <row r="149" spans="1:8" x14ac:dyDescent="0.2">
      <c r="A149" s="12">
        <v>137</v>
      </c>
      <c r="B149" s="16">
        <f t="shared" si="16"/>
        <v>0</v>
      </c>
      <c r="C149" s="17">
        <f t="shared" si="19"/>
        <v>0.99999999999999989</v>
      </c>
      <c r="D149" s="18">
        <f t="shared" si="14"/>
        <v>5.0128887482749884E+234</v>
      </c>
      <c r="E149" s="18">
        <f t="shared" si="17"/>
        <v>1.9948577561074246E-235</v>
      </c>
      <c r="F149" s="18">
        <f t="shared" si="15"/>
        <v>1.7682920807133708E+168</v>
      </c>
      <c r="G149" s="18">
        <f t="shared" si="18"/>
        <v>3.5274911722744035E-67</v>
      </c>
      <c r="H149" s="18">
        <f t="shared" si="20"/>
        <v>22025078.803516012</v>
      </c>
    </row>
    <row r="150" spans="1:8" x14ac:dyDescent="0.2">
      <c r="A150" s="12">
        <v>138</v>
      </c>
      <c r="B150" s="16">
        <f t="shared" si="16"/>
        <v>0</v>
      </c>
      <c r="C150" s="17">
        <f t="shared" si="19"/>
        <v>0.99999999999999989</v>
      </c>
      <c r="D150" s="18">
        <f t="shared" si="14"/>
        <v>6.9177864726194823E+236</v>
      </c>
      <c r="E150" s="18">
        <f t="shared" si="17"/>
        <v>1.445549098628569E-237</v>
      </c>
      <c r="F150" s="18">
        <f t="shared" si="15"/>
        <v>2.9897738410830683E+169</v>
      </c>
      <c r="G150" s="18">
        <f t="shared" si="18"/>
        <v>4.3218648810809038E-68</v>
      </c>
      <c r="H150" s="18">
        <f t="shared" si="20"/>
        <v>22025078.803516012</v>
      </c>
    </row>
    <row r="151" spans="1:8" x14ac:dyDescent="0.2">
      <c r="A151" s="12">
        <v>139</v>
      </c>
      <c r="B151" s="16">
        <f t="shared" si="16"/>
        <v>0</v>
      </c>
      <c r="C151" s="17">
        <f t="shared" si="19"/>
        <v>0.99999999999999989</v>
      </c>
      <c r="D151" s="18">
        <f t="shared" si="14"/>
        <v>9.6157231969410894E+238</v>
      </c>
      <c r="E151" s="18">
        <f t="shared" si="17"/>
        <v>1.0399633803083221E-239</v>
      </c>
      <c r="F151" s="18">
        <f t="shared" si="15"/>
        <v>5.0550176174619877E+170</v>
      </c>
      <c r="G151" s="18">
        <f t="shared" si="18"/>
        <v>5.2570332089738887E-69</v>
      </c>
      <c r="H151" s="18">
        <f t="shared" si="20"/>
        <v>22025078.803516012</v>
      </c>
    </row>
    <row r="152" spans="1:8" x14ac:dyDescent="0.2">
      <c r="A152" s="12">
        <v>140</v>
      </c>
      <c r="B152" s="16">
        <f t="shared" si="16"/>
        <v>0</v>
      </c>
      <c r="C152" s="17">
        <f t="shared" si="19"/>
        <v>0.99999999999999989</v>
      </c>
      <c r="D152" s="18">
        <f t="shared" si="14"/>
        <v>1.3462012475717523E+241</v>
      </c>
      <c r="E152" s="18">
        <f t="shared" si="17"/>
        <v>7.4283098593451581E-242</v>
      </c>
      <c r="F152" s="18">
        <f t="shared" si="15"/>
        <v>8.5468682486011156E+171</v>
      </c>
      <c r="G152" s="18">
        <f t="shared" si="18"/>
        <v>6.3488785677607747E-70</v>
      </c>
      <c r="H152" s="18">
        <f t="shared" si="20"/>
        <v>22025078.803516012</v>
      </c>
    </row>
    <row r="153" spans="1:8" x14ac:dyDescent="0.2">
      <c r="A153" s="12">
        <v>141</v>
      </c>
      <c r="B153" s="16">
        <f t="shared" si="16"/>
        <v>0</v>
      </c>
      <c r="C153" s="17">
        <f t="shared" si="19"/>
        <v>0.99999999999999989</v>
      </c>
      <c r="D153" s="18">
        <f t="shared" si="14"/>
        <v>1.8981437590761713E+243</v>
      </c>
      <c r="E153" s="18">
        <f t="shared" si="17"/>
        <v>5.268304864783799E-244</v>
      </c>
      <c r="F153" s="18">
        <f t="shared" si="15"/>
        <v>1.4450781854173274E+173</v>
      </c>
      <c r="G153" s="18">
        <f t="shared" si="18"/>
        <v>7.6131124342270503E-71</v>
      </c>
      <c r="H153" s="18">
        <f t="shared" si="20"/>
        <v>22025078.803516012</v>
      </c>
    </row>
    <row r="154" spans="1:8" x14ac:dyDescent="0.2">
      <c r="A154" s="12">
        <v>142</v>
      </c>
      <c r="B154" s="16">
        <f t="shared" si="16"/>
        <v>0</v>
      </c>
      <c r="C154" s="17">
        <f t="shared" si="19"/>
        <v>0.99999999999999989</v>
      </c>
      <c r="D154" s="18">
        <f t="shared" si="14"/>
        <v>2.6953641378881633E+245</v>
      </c>
      <c r="E154" s="18">
        <f t="shared" si="17"/>
        <v>3.7100738484392947E-246</v>
      </c>
      <c r="F154" s="18">
        <f t="shared" si="15"/>
        <v>2.4432937319594499E+174</v>
      </c>
      <c r="G154" s="18">
        <f t="shared" si="18"/>
        <v>9.0648001789984029E-72</v>
      </c>
      <c r="H154" s="18">
        <f t="shared" si="20"/>
        <v>22025078.803516012</v>
      </c>
    </row>
    <row r="155" spans="1:8" x14ac:dyDescent="0.2">
      <c r="A155" s="12">
        <v>143</v>
      </c>
      <c r="B155" s="16">
        <f t="shared" si="16"/>
        <v>0</v>
      </c>
      <c r="C155" s="17">
        <f t="shared" si="19"/>
        <v>0.99999999999999989</v>
      </c>
      <c r="D155" s="18">
        <f t="shared" si="14"/>
        <v>3.8543707171800694E+247</v>
      </c>
      <c r="E155" s="18">
        <f t="shared" si="17"/>
        <v>2.5944572366708383E-248</v>
      </c>
      <c r="F155" s="18">
        <f t="shared" si="15"/>
        <v>4.1310458637283622E+175</v>
      </c>
      <c r="G155" s="18">
        <f t="shared" si="18"/>
        <v>1.0717821836169183E-72</v>
      </c>
      <c r="H155" s="18">
        <f t="shared" si="20"/>
        <v>22025078.803516012</v>
      </c>
    </row>
    <row r="156" spans="1:8" x14ac:dyDescent="0.2">
      <c r="A156" s="12">
        <v>144</v>
      </c>
      <c r="B156" s="16">
        <f t="shared" si="16"/>
        <v>0</v>
      </c>
      <c r="C156" s="17">
        <f t="shared" si="19"/>
        <v>0.99999999999999989</v>
      </c>
      <c r="D156" s="18">
        <f t="shared" si="14"/>
        <v>5.5502938327393076E+249</v>
      </c>
      <c r="E156" s="18">
        <f t="shared" si="17"/>
        <v>1.8017064143547462E-250</v>
      </c>
      <c r="F156" s="18">
        <f t="shared" si="15"/>
        <v>6.9846452372884163E+176</v>
      </c>
      <c r="G156" s="18">
        <f t="shared" si="18"/>
        <v>1.2584280126014868E-73</v>
      </c>
      <c r="H156" s="18">
        <f t="shared" si="20"/>
        <v>22025078.803516012</v>
      </c>
    </row>
    <row r="157" spans="1:8" x14ac:dyDescent="0.2">
      <c r="A157" s="12">
        <v>145</v>
      </c>
      <c r="B157" s="16">
        <f t="shared" si="16"/>
        <v>0</v>
      </c>
      <c r="C157" s="17">
        <f t="shared" si="19"/>
        <v>0.99999999999999989</v>
      </c>
      <c r="D157" s="18">
        <f t="shared" si="14"/>
        <v>8.0479260574719887E+251</v>
      </c>
      <c r="E157" s="18">
        <f t="shared" si="17"/>
        <v>1.2425561478308606E-252</v>
      </c>
      <c r="F157" s="18">
        <f t="shared" si="15"/>
        <v>1.1809423255046106E+178</v>
      </c>
      <c r="G157" s="18">
        <f t="shared" si="18"/>
        <v>1.4673871467894273E-74</v>
      </c>
      <c r="H157" s="18">
        <f t="shared" si="20"/>
        <v>22025078.803516012</v>
      </c>
    </row>
    <row r="158" spans="1:8" x14ac:dyDescent="0.2">
      <c r="A158" s="12">
        <v>146</v>
      </c>
      <c r="B158" s="16">
        <f t="shared" si="16"/>
        <v>0</v>
      </c>
      <c r="C158" s="17">
        <f t="shared" si="19"/>
        <v>0.99999999999999989</v>
      </c>
      <c r="D158" s="18">
        <f t="shared" si="14"/>
        <v>1.1749972043909107E+254</v>
      </c>
      <c r="E158" s="18">
        <f t="shared" si="17"/>
        <v>8.5106585467867145E-255</v>
      </c>
      <c r="F158" s="18">
        <f t="shared" si="15"/>
        <v>1.9967009472762573E+179</v>
      </c>
      <c r="G158" s="18">
        <f t="shared" si="18"/>
        <v>1.6993239982313809E-75</v>
      </c>
      <c r="H158" s="18">
        <f t="shared" si="20"/>
        <v>22025078.803516012</v>
      </c>
    </row>
    <row r="159" spans="1:8" x14ac:dyDescent="0.2">
      <c r="A159" s="12">
        <v>147</v>
      </c>
      <c r="B159" s="16">
        <f t="shared" si="16"/>
        <v>0</v>
      </c>
      <c r="C159" s="17">
        <f t="shared" si="19"/>
        <v>0.99999999999999989</v>
      </c>
      <c r="D159" s="18">
        <f t="shared" si="14"/>
        <v>1.7272458904546399E+256</v>
      </c>
      <c r="E159" s="18">
        <f t="shared" si="17"/>
        <v>5.7895636372698695E-257</v>
      </c>
      <c r="F159" s="18">
        <f t="shared" si="15"/>
        <v>3.3759605247024721E+180</v>
      </c>
      <c r="G159" s="18">
        <f t="shared" si="18"/>
        <v>1.9545338294675941E-76</v>
      </c>
      <c r="H159" s="18">
        <f t="shared" si="20"/>
        <v>22025078.803516012</v>
      </c>
    </row>
    <row r="160" spans="1:8" x14ac:dyDescent="0.2">
      <c r="A160" s="12">
        <v>148</v>
      </c>
      <c r="B160" s="16">
        <f t="shared" si="16"/>
        <v>0</v>
      </c>
      <c r="C160" s="17">
        <f t="shared" si="19"/>
        <v>0.99999999999999989</v>
      </c>
      <c r="D160" s="18">
        <f t="shared" si="14"/>
        <v>2.5563239178728637E+258</v>
      </c>
      <c r="E160" s="18">
        <f t="shared" si="17"/>
        <v>3.9118673224796468E-259</v>
      </c>
      <c r="F160" s="18">
        <f t="shared" si="15"/>
        <v>5.7079701794584878E+181</v>
      </c>
      <c r="G160" s="18">
        <f t="shared" si="18"/>
        <v>2.2328822022711944E-77</v>
      </c>
      <c r="H160" s="18">
        <f t="shared" si="20"/>
        <v>22025078.803516012</v>
      </c>
    </row>
    <row r="161" spans="1:8" x14ac:dyDescent="0.2">
      <c r="A161" s="12">
        <v>149</v>
      </c>
      <c r="B161" s="16">
        <f t="shared" si="16"/>
        <v>0</v>
      </c>
      <c r="C161" s="17">
        <f t="shared" si="19"/>
        <v>0.99999999999999989</v>
      </c>
      <c r="D161" s="18">
        <f t="shared" si="14"/>
        <v>3.8089226376305687E+260</v>
      </c>
      <c r="E161" s="18">
        <f t="shared" si="17"/>
        <v>2.6254143103890235E-261</v>
      </c>
      <c r="F161" s="18">
        <f t="shared" si="15"/>
        <v>9.6508603495767359E+182</v>
      </c>
      <c r="G161" s="18">
        <f t="shared" si="18"/>
        <v>2.5337506869344774E-78</v>
      </c>
      <c r="H161" s="18">
        <f t="shared" si="20"/>
        <v>22025078.803516012</v>
      </c>
    </row>
    <row r="162" spans="1:8" x14ac:dyDescent="0.2">
      <c r="A162" s="12">
        <v>150</v>
      </c>
      <c r="B162" s="16">
        <f t="shared" si="16"/>
        <v>0</v>
      </c>
      <c r="C162" s="17">
        <f t="shared" si="19"/>
        <v>0.99999999999999989</v>
      </c>
      <c r="D162" s="18">
        <f t="shared" si="14"/>
        <v>5.7133839564458575E+262</v>
      </c>
      <c r="E162" s="18">
        <f t="shared" si="17"/>
        <v>1.7502762069260144E-263</v>
      </c>
      <c r="F162" s="18">
        <f t="shared" si="15"/>
        <v>1.6317377729515125E+184</v>
      </c>
      <c r="G162" s="18">
        <f t="shared" si="18"/>
        <v>2.8559917999394754E-79</v>
      </c>
      <c r="H162" s="18">
        <f t="shared" si="20"/>
        <v>22025078.803516012</v>
      </c>
    </row>
    <row r="163" spans="1:8" x14ac:dyDescent="0.2">
      <c r="A163" s="12">
        <v>151</v>
      </c>
      <c r="B163" s="16">
        <f t="shared" si="16"/>
        <v>0</v>
      </c>
      <c r="C163" s="17">
        <f t="shared" si="19"/>
        <v>0.99999999999999989</v>
      </c>
      <c r="D163" s="18">
        <f t="shared" si="14"/>
        <v>8.6272097742332436E+264</v>
      </c>
      <c r="E163" s="18">
        <f t="shared" si="17"/>
        <v>1.1591233158450427E-265</v>
      </c>
      <c r="F163" s="18">
        <f t="shared" si="15"/>
        <v>2.7588920191903267E+185</v>
      </c>
      <c r="G163" s="18">
        <f t="shared" si="18"/>
        <v>3.1978960653423167E-80</v>
      </c>
      <c r="H163" s="18">
        <f t="shared" si="20"/>
        <v>22025078.803516012</v>
      </c>
    </row>
    <row r="164" spans="1:8" x14ac:dyDescent="0.2">
      <c r="A164" s="12">
        <v>152</v>
      </c>
      <c r="B164" s="16">
        <f t="shared" si="16"/>
        <v>0</v>
      </c>
      <c r="C164" s="17">
        <f t="shared" si="19"/>
        <v>0.99999999999999989</v>
      </c>
      <c r="D164" s="18">
        <f t="shared" si="14"/>
        <v>1.3113358856834527E+267</v>
      </c>
      <c r="E164" s="18">
        <f t="shared" si="17"/>
        <v>7.6258112884542312E-268</v>
      </c>
      <c r="F164" s="18">
        <f t="shared" si="15"/>
        <v>4.6646497370617987E+186</v>
      </c>
      <c r="G164" s="18">
        <f t="shared" si="18"/>
        <v>3.5571738621570925E-81</v>
      </c>
      <c r="H164" s="18">
        <f t="shared" si="20"/>
        <v>22025078.803516012</v>
      </c>
    </row>
    <row r="165" spans="1:8" x14ac:dyDescent="0.2">
      <c r="A165" s="12">
        <v>153</v>
      </c>
      <c r="B165" s="16">
        <f t="shared" si="16"/>
        <v>0</v>
      </c>
      <c r="C165" s="17">
        <f t="shared" si="19"/>
        <v>0.99999999999999989</v>
      </c>
      <c r="D165" s="18">
        <f t="shared" si="14"/>
        <v>2.0063439050956838E+269</v>
      </c>
      <c r="E165" s="18">
        <f t="shared" si="17"/>
        <v>4.9841903846106054E-270</v>
      </c>
      <c r="F165" s="18">
        <f t="shared" si="15"/>
        <v>7.886846247739872E+187</v>
      </c>
      <c r="G165" s="18">
        <f t="shared" si="18"/>
        <v>3.93095432328873E-82</v>
      </c>
      <c r="H165" s="18">
        <f t="shared" si="20"/>
        <v>22025078.803516012</v>
      </c>
    </row>
    <row r="166" spans="1:8" x14ac:dyDescent="0.2">
      <c r="A166" s="12">
        <v>154</v>
      </c>
      <c r="B166" s="16">
        <f t="shared" si="16"/>
        <v>0</v>
      </c>
      <c r="C166" s="17">
        <f t="shared" si="19"/>
        <v>0.99999999999999989</v>
      </c>
      <c r="D166" s="18">
        <f t="shared" si="14"/>
        <v>3.0897696138473515E+271</v>
      </c>
      <c r="E166" s="18">
        <f t="shared" si="17"/>
        <v>3.2364872627341612E-272</v>
      </c>
      <c r="F166" s="18">
        <f t="shared" si="15"/>
        <v>1.3334836963486336E+189</v>
      </c>
      <c r="G166" s="18">
        <f t="shared" si="18"/>
        <v>4.3158029982960207E-83</v>
      </c>
      <c r="H166" s="18">
        <f t="shared" si="20"/>
        <v>22025078.803516012</v>
      </c>
    </row>
    <row r="167" spans="1:8" x14ac:dyDescent="0.2">
      <c r="A167" s="12">
        <v>155</v>
      </c>
      <c r="B167" s="16">
        <f t="shared" si="16"/>
        <v>0</v>
      </c>
      <c r="C167" s="17">
        <f t="shared" si="19"/>
        <v>0.99999999999999989</v>
      </c>
      <c r="D167" s="18">
        <f t="shared" si="14"/>
        <v>4.7891429014633931E+273</v>
      </c>
      <c r="E167" s="18">
        <f t="shared" si="17"/>
        <v>2.088056298538169E-274</v>
      </c>
      <c r="F167" s="18">
        <f t="shared" si="15"/>
        <v>2.2546132035186896E+190</v>
      </c>
      <c r="G167" s="18">
        <f t="shared" si="18"/>
        <v>4.7077593003745182E-84</v>
      </c>
      <c r="H167" s="18">
        <f t="shared" si="20"/>
        <v>22025078.803516012</v>
      </c>
    </row>
    <row r="168" spans="1:8" x14ac:dyDescent="0.2">
      <c r="A168" s="12">
        <v>156</v>
      </c>
      <c r="B168" s="16">
        <f t="shared" si="16"/>
        <v>0</v>
      </c>
      <c r="C168" s="17">
        <f t="shared" si="19"/>
        <v>0.99999999999999989</v>
      </c>
      <c r="D168" s="18">
        <f t="shared" si="14"/>
        <v>7.4710629262828918E+275</v>
      </c>
      <c r="E168" s="18">
        <f t="shared" si="17"/>
        <v>1.3384976272680573E-276</v>
      </c>
      <c r="F168" s="18">
        <f t="shared" si="15"/>
        <v>3.8120306317954467E+191</v>
      </c>
      <c r="G168" s="18">
        <f t="shared" si="18"/>
        <v>5.1023939557313588E-85</v>
      </c>
      <c r="H168" s="18">
        <f t="shared" si="20"/>
        <v>22025078.803516012</v>
      </c>
    </row>
    <row r="169" spans="1:8" x14ac:dyDescent="0.2">
      <c r="A169" s="12">
        <v>157</v>
      </c>
      <c r="B169" s="16">
        <f t="shared" si="16"/>
        <v>0</v>
      </c>
      <c r="C169" s="17">
        <f t="shared" si="19"/>
        <v>0.99999999999999989</v>
      </c>
      <c r="D169" s="18">
        <f t="shared" si="14"/>
        <v>1.1729568794264134E+278</v>
      </c>
      <c r="E169" s="18">
        <f t="shared" si="17"/>
        <v>8.525462594064064E-279</v>
      </c>
      <c r="F169" s="18">
        <f t="shared" si="15"/>
        <v>6.4452640989895326E+192</v>
      </c>
      <c r="G169" s="18">
        <f t="shared" si="18"/>
        <v>5.4948857984799286E-86</v>
      </c>
      <c r="H169" s="18">
        <f t="shared" si="20"/>
        <v>22025078.803516012</v>
      </c>
    </row>
    <row r="170" spans="1:8" x14ac:dyDescent="0.2">
      <c r="A170" s="12">
        <v>158</v>
      </c>
      <c r="B170" s="16">
        <f t="shared" si="16"/>
        <v>0</v>
      </c>
      <c r="C170" s="17">
        <f t="shared" si="19"/>
        <v>0.99999999999999989</v>
      </c>
      <c r="D170" s="18">
        <f t="shared" si="14"/>
        <v>1.8532718694937346E+280</v>
      </c>
      <c r="E170" s="18">
        <f t="shared" si="17"/>
        <v>5.3958624013063658E-281</v>
      </c>
      <c r="F170" s="18">
        <f t="shared" si="15"/>
        <v>1.089745422275307E+194</v>
      </c>
      <c r="G170" s="18">
        <f t="shared" si="18"/>
        <v>5.8801163510510577E-87</v>
      </c>
      <c r="H170" s="18">
        <f t="shared" si="20"/>
        <v>22025078.803516012</v>
      </c>
    </row>
    <row r="171" spans="1:8" x14ac:dyDescent="0.2">
      <c r="A171" s="12">
        <v>159</v>
      </c>
      <c r="B171" s="16">
        <f t="shared" si="16"/>
        <v>0</v>
      </c>
      <c r="C171" s="17">
        <f t="shared" si="19"/>
        <v>0.99999999999999989</v>
      </c>
      <c r="D171" s="18">
        <f t="shared" si="14"/>
        <v>2.9467022724950358E+282</v>
      </c>
      <c r="E171" s="18">
        <f t="shared" si="17"/>
        <v>3.3936241517650124E-283</v>
      </c>
      <c r="F171" s="18">
        <f t="shared" si="15"/>
        <v>1.8425080293547116E+195</v>
      </c>
      <c r="G171" s="18">
        <f t="shared" si="18"/>
        <v>6.2527797482391073E-88</v>
      </c>
      <c r="H171" s="18">
        <f t="shared" si="20"/>
        <v>22025078.803516012</v>
      </c>
    </row>
    <row r="172" spans="1:8" x14ac:dyDescent="0.2">
      <c r="A172" s="12">
        <v>160</v>
      </c>
      <c r="B172" s="16">
        <f t="shared" si="16"/>
        <v>0</v>
      </c>
      <c r="C172" s="17">
        <f t="shared" si="19"/>
        <v>0.99999999999999989</v>
      </c>
      <c r="D172" s="18">
        <f t="shared" si="14"/>
        <v>4.7147236359920609E+284</v>
      </c>
      <c r="E172" s="18">
        <f t="shared" si="17"/>
        <v>2.1210150948531311E-285</v>
      </c>
      <c r="F172" s="18">
        <f t="shared" si="15"/>
        <v>3.1152558834781972E+196</v>
      </c>
      <c r="G172" s="18">
        <f t="shared" si="18"/>
        <v>6.6075047531872838E-89</v>
      </c>
      <c r="H172" s="18">
        <f t="shared" si="20"/>
        <v>22025078.803516012</v>
      </c>
    </row>
    <row r="173" spans="1:8" x14ac:dyDescent="0.2">
      <c r="A173" s="12">
        <v>161</v>
      </c>
      <c r="B173" s="16">
        <f t="shared" si="16"/>
        <v>0</v>
      </c>
      <c r="C173" s="17">
        <f t="shared" si="19"/>
        <v>0.99999999999999989</v>
      </c>
      <c r="D173" s="18">
        <f t="shared" si="14"/>
        <v>7.5907050539472232E+286</v>
      </c>
      <c r="E173" s="18">
        <f t="shared" si="17"/>
        <v>1.3174006800329997E-287</v>
      </c>
      <c r="F173" s="18">
        <f t="shared" si="15"/>
        <v>5.2671787937577517E+197</v>
      </c>
      <c r="G173" s="18">
        <f t="shared" si="18"/>
        <v>6.9389849247518576E-90</v>
      </c>
      <c r="H173" s="18">
        <f t="shared" si="20"/>
        <v>22025078.803516012</v>
      </c>
    </row>
    <row r="174" spans="1:8" x14ac:dyDescent="0.2">
      <c r="A174" s="12">
        <v>162</v>
      </c>
      <c r="B174" s="16">
        <f t="shared" si="16"/>
        <v>0</v>
      </c>
      <c r="C174" s="17">
        <f t="shared" si="19"/>
        <v>0.99999999999999989</v>
      </c>
      <c r="D174" s="18">
        <f t="shared" si="14"/>
        <v>1.2296942187394494E+289</v>
      </c>
      <c r="E174" s="18">
        <f t="shared" si="17"/>
        <v>8.13210296316667E-290</v>
      </c>
      <c r="F174" s="18">
        <f t="shared" si="15"/>
        <v>8.9055838374457981E+198</v>
      </c>
      <c r="G174" s="18">
        <f t="shared" si="18"/>
        <v>7.2421124713222176E-91</v>
      </c>
      <c r="H174" s="18">
        <f t="shared" si="20"/>
        <v>22025078.803516012</v>
      </c>
    </row>
    <row r="175" spans="1:8" x14ac:dyDescent="0.2">
      <c r="A175" s="12">
        <v>163</v>
      </c>
      <c r="B175" s="16">
        <f t="shared" si="16"/>
        <v>0</v>
      </c>
      <c r="C175" s="17">
        <f t="shared" si="19"/>
        <v>0.99999999999999989</v>
      </c>
      <c r="D175" s="18">
        <f t="shared" si="14"/>
        <v>2.0044015765453032E+291</v>
      </c>
      <c r="E175" s="18">
        <f t="shared" si="17"/>
        <v>4.9890202228016362E-292</v>
      </c>
      <c r="F175" s="18">
        <f t="shared" si="15"/>
        <v>1.5057287134389127E+200</v>
      </c>
      <c r="G175" s="18">
        <f t="shared" si="18"/>
        <v>7.5121110013998258E-92</v>
      </c>
      <c r="H175" s="18">
        <f t="shared" si="20"/>
        <v>22025078.803516012</v>
      </c>
    </row>
    <row r="176" spans="1:8" x14ac:dyDescent="0.2">
      <c r="A176" s="12">
        <v>164</v>
      </c>
      <c r="B176" s="16">
        <f t="shared" si="16"/>
        <v>0</v>
      </c>
      <c r="C176" s="17">
        <f t="shared" si="19"/>
        <v>0.99999999999999989</v>
      </c>
      <c r="D176" s="18">
        <f t="shared" si="14"/>
        <v>3.2872185855342987E+293</v>
      </c>
      <c r="E176" s="18">
        <f t="shared" si="17"/>
        <v>3.0420855017083136E-294</v>
      </c>
      <c r="F176" s="18">
        <f t="shared" si="15"/>
        <v>2.5458397785682538E+201</v>
      </c>
      <c r="G176" s="18">
        <f t="shared" si="18"/>
        <v>7.744662280054788E-93</v>
      </c>
      <c r="H176" s="18">
        <f t="shared" si="20"/>
        <v>22025078.803516012</v>
      </c>
    </row>
    <row r="177" spans="1:8" x14ac:dyDescent="0.2">
      <c r="A177" s="12">
        <v>165</v>
      </c>
      <c r="B177" s="16">
        <f t="shared" si="16"/>
        <v>0</v>
      </c>
      <c r="C177" s="17">
        <f t="shared" si="19"/>
        <v>0.99999999999999989</v>
      </c>
      <c r="D177" s="18">
        <f t="shared" si="14"/>
        <v>5.4239106661315832E+295</v>
      </c>
      <c r="E177" s="18">
        <f t="shared" si="17"/>
        <v>1.8436881828535266E-296</v>
      </c>
      <c r="F177" s="18">
        <f t="shared" si="15"/>
        <v>4.3044275640715557E+202</v>
      </c>
      <c r="G177" s="18">
        <f t="shared" si="18"/>
        <v>7.9360222338277183E-94</v>
      </c>
      <c r="H177" s="18">
        <f t="shared" si="20"/>
        <v>22025078.803516012</v>
      </c>
    </row>
    <row r="178" spans="1:8" x14ac:dyDescent="0.2">
      <c r="A178" s="12">
        <v>166</v>
      </c>
      <c r="B178" s="16">
        <f t="shared" si="16"/>
        <v>0</v>
      </c>
      <c r="C178" s="17">
        <f t="shared" si="19"/>
        <v>0.99999999999999989</v>
      </c>
      <c r="D178" s="18">
        <f t="shared" si="14"/>
        <v>9.0036917057784341E+297</v>
      </c>
      <c r="E178" s="18">
        <f t="shared" si="17"/>
        <v>1.1106555318394732E-298</v>
      </c>
      <c r="F178" s="18">
        <f t="shared" si="15"/>
        <v>7.2777936814071394E+203</v>
      </c>
      <c r="G178" s="18">
        <f t="shared" si="18"/>
        <v>8.0831218118412037E-95</v>
      </c>
      <c r="H178" s="18">
        <f t="shared" si="20"/>
        <v>22025078.803516012</v>
      </c>
    </row>
    <row r="179" spans="1:8" x14ac:dyDescent="0.2">
      <c r="A179" s="12">
        <v>167</v>
      </c>
      <c r="B179" s="16">
        <f t="shared" si="16"/>
        <v>0</v>
      </c>
      <c r="C179" s="17">
        <f t="shared" si="19"/>
        <v>0.99999999999999989</v>
      </c>
      <c r="D179" s="18">
        <f t="shared" si="14"/>
        <v>1.5036165148649983E+300</v>
      </c>
      <c r="E179" s="18">
        <f t="shared" si="17"/>
        <v>6.6506319271824752E-301</v>
      </c>
      <c r="F179" s="18">
        <f t="shared" si="15"/>
        <v>1.2305069624409913E+205</v>
      </c>
      <c r="G179" s="18">
        <f t="shared" si="18"/>
        <v>8.1836488910303843E-96</v>
      </c>
      <c r="H179" s="18">
        <f t="shared" si="20"/>
        <v>22025078.803516012</v>
      </c>
    </row>
    <row r="180" spans="1:8" x14ac:dyDescent="0.2">
      <c r="A180" s="12">
        <v>168</v>
      </c>
      <c r="B180" s="16">
        <f t="shared" si="16"/>
        <v>0</v>
      </c>
      <c r="C180" s="17">
        <f t="shared" si="19"/>
        <v>0.99999999999999989</v>
      </c>
      <c r="D180" s="18">
        <f t="shared" si="14"/>
        <v>2.5260757449731988E+302</v>
      </c>
      <c r="E180" s="18">
        <f t="shared" si="17"/>
        <v>3.9587094804657562E-303</v>
      </c>
      <c r="F180" s="18">
        <f t="shared" si="15"/>
        <v>2.0805033103425379E+206</v>
      </c>
      <c r="G180" s="18">
        <f t="shared" si="18"/>
        <v>8.2361081787933942E-97</v>
      </c>
      <c r="H180" s="18">
        <f t="shared" si="20"/>
        <v>22025078.803516012</v>
      </c>
    </row>
    <row r="181" spans="1:8" x14ac:dyDescent="0.2">
      <c r="A181" s="12">
        <v>169</v>
      </c>
      <c r="B181" s="16">
        <f t="shared" si="16"/>
        <v>0</v>
      </c>
      <c r="C181" s="17">
        <f t="shared" si="19"/>
        <v>0.99999999999999989</v>
      </c>
      <c r="D181" s="18">
        <f t="shared" si="14"/>
        <v>4.2690680090047056E+304</v>
      </c>
      <c r="E181" s="18">
        <f t="shared" si="17"/>
        <v>2.3424316452460099E-305</v>
      </c>
      <c r="F181" s="18">
        <f t="shared" si="15"/>
        <v>3.5176509816406914E+207</v>
      </c>
      <c r="G181" s="18">
        <f t="shared" si="18"/>
        <v>8.2398569763258464E-98</v>
      </c>
      <c r="H181" s="18">
        <f t="shared" si="20"/>
        <v>22025078.803516012</v>
      </c>
    </row>
    <row r="182" spans="1:8" x14ac:dyDescent="0.2">
      <c r="A182" s="12">
        <v>170</v>
      </c>
      <c r="B182" s="16">
        <f t="shared" si="16"/>
        <v>0</v>
      </c>
      <c r="C182" s="17">
        <f t="shared" si="19"/>
        <v>0.99999999999999989</v>
      </c>
      <c r="D182" s="18">
        <f t="shared" si="14"/>
        <v>7.257415615308004E+306</v>
      </c>
      <c r="E182" s="18">
        <f t="shared" si="17"/>
        <v>1.3779009677917696E-307</v>
      </c>
      <c r="F182" s="18">
        <f t="shared" si="15"/>
        <v>5.9475360443432604E+208</v>
      </c>
      <c r="G182" s="18">
        <f t="shared" si="18"/>
        <v>8.1951156714770109E-99</v>
      </c>
      <c r="H182" s="18">
        <f t="shared" si="20"/>
        <v>22025078.803516012</v>
      </c>
    </row>
    <row r="183" spans="1:8" x14ac:dyDescent="0.2">
      <c r="A183" s="12">
        <v>171</v>
      </c>
      <c r="B183" s="16">
        <f t="shared" si="16"/>
        <v>0</v>
      </c>
      <c r="C183" s="17">
        <f t="shared" si="19"/>
        <v>0.99999999999999989</v>
      </c>
      <c r="D183" s="18" t="e">
        <f t="shared" si="14"/>
        <v>#NUM!</v>
      </c>
      <c r="E183" s="18" t="e">
        <f t="shared" si="17"/>
        <v>#NUM!</v>
      </c>
      <c r="F183" s="18">
        <f t="shared" si="15"/>
        <v>1.0055910942666528E+210</v>
      </c>
      <c r="G183" s="18" t="e">
        <f t="shared" si="18"/>
        <v>#NUM!</v>
      </c>
      <c r="H183" s="18" t="e">
        <f t="shared" si="20"/>
        <v>#NUM!</v>
      </c>
    </row>
    <row r="184" spans="1:8" x14ac:dyDescent="0.2">
      <c r="A184" s="12">
        <v>172</v>
      </c>
      <c r="B184" s="16">
        <f t="shared" si="16"/>
        <v>0</v>
      </c>
      <c r="C184" s="17">
        <f t="shared" si="19"/>
        <v>0.99999999999999989</v>
      </c>
      <c r="D184" s="18" t="e">
        <f t="shared" si="14"/>
        <v>#NUM!</v>
      </c>
      <c r="E184" s="18" t="e">
        <f t="shared" si="17"/>
        <v>#NUM!</v>
      </c>
      <c r="F184" s="18">
        <f t="shared" si="15"/>
        <v>1.7002224809216177E+211</v>
      </c>
      <c r="G184" s="18" t="e">
        <f t="shared" si="18"/>
        <v>#NUM!</v>
      </c>
      <c r="H184" s="18" t="e">
        <f t="shared" si="20"/>
        <v>#NUM!</v>
      </c>
    </row>
    <row r="185" spans="1:8" x14ac:dyDescent="0.2">
      <c r="A185" s="12">
        <v>173</v>
      </c>
      <c r="B185" s="16">
        <f t="shared" si="16"/>
        <v>0</v>
      </c>
      <c r="C185" s="17">
        <f t="shared" si="19"/>
        <v>0.99999999999999989</v>
      </c>
      <c r="D185" s="18" t="e">
        <f t="shared" si="14"/>
        <v>#NUM!</v>
      </c>
      <c r="E185" s="18" t="e">
        <f t="shared" si="17"/>
        <v>#NUM!</v>
      </c>
      <c r="F185" s="18">
        <f t="shared" si="15"/>
        <v>2.8746838562043975E+212</v>
      </c>
      <c r="G185" s="18" t="e">
        <f t="shared" si="18"/>
        <v>#NUM!</v>
      </c>
      <c r="H185" s="18" t="e">
        <f t="shared" si="20"/>
        <v>#NUM!</v>
      </c>
    </row>
    <row r="186" spans="1:8" x14ac:dyDescent="0.2">
      <c r="A186" s="12">
        <v>174</v>
      </c>
      <c r="B186" s="16">
        <f t="shared" si="16"/>
        <v>0</v>
      </c>
      <c r="C186" s="17">
        <f t="shared" si="19"/>
        <v>0.99999999999999989</v>
      </c>
      <c r="D186" s="18" t="e">
        <f t="shared" si="14"/>
        <v>#NUM!</v>
      </c>
      <c r="E186" s="18" t="e">
        <f t="shared" si="17"/>
        <v>#NUM!</v>
      </c>
      <c r="F186" s="18">
        <f t="shared" si="15"/>
        <v>4.8604270122594341E+213</v>
      </c>
      <c r="G186" s="18" t="e">
        <f t="shared" si="18"/>
        <v>#NUM!</v>
      </c>
      <c r="H186" s="18" t="e">
        <f t="shared" si="20"/>
        <v>#NUM!</v>
      </c>
    </row>
    <row r="187" spans="1:8" x14ac:dyDescent="0.2">
      <c r="A187" s="12">
        <v>175</v>
      </c>
      <c r="B187" s="16">
        <f t="shared" si="16"/>
        <v>0</v>
      </c>
      <c r="C187" s="17">
        <f t="shared" si="19"/>
        <v>0.99999999999999989</v>
      </c>
      <c r="D187" s="18" t="e">
        <f t="shared" si="14"/>
        <v>#NUM!</v>
      </c>
      <c r="E187" s="18" t="e">
        <f t="shared" si="17"/>
        <v>#NUM!</v>
      </c>
      <c r="F187" s="18">
        <f t="shared" si="15"/>
        <v>8.2178604407278742E+214</v>
      </c>
      <c r="G187" s="18" t="e">
        <f t="shared" si="18"/>
        <v>#NUM!</v>
      </c>
      <c r="H187" s="18" t="e">
        <f t="shared" si="20"/>
        <v>#NUM!</v>
      </c>
    </row>
    <row r="188" spans="1:8" x14ac:dyDescent="0.2">
      <c r="A188" s="12">
        <v>176</v>
      </c>
      <c r="B188" s="16">
        <f t="shared" si="16"/>
        <v>0</v>
      </c>
      <c r="C188" s="17">
        <f t="shared" si="19"/>
        <v>0.99999999999999989</v>
      </c>
      <c r="D188" s="18" t="e">
        <f t="shared" si="14"/>
        <v>#NUM!</v>
      </c>
      <c r="E188" s="18" t="e">
        <f t="shared" si="17"/>
        <v>#NUM!</v>
      </c>
      <c r="F188" s="18">
        <f t="shared" si="15"/>
        <v>1.3894505575938362E+216</v>
      </c>
      <c r="G188" s="18" t="e">
        <f t="shared" si="18"/>
        <v>#NUM!</v>
      </c>
      <c r="H188" s="18" t="e">
        <f t="shared" si="20"/>
        <v>#NUM!</v>
      </c>
    </row>
    <row r="189" spans="1:8" x14ac:dyDescent="0.2">
      <c r="A189" s="12">
        <v>177</v>
      </c>
      <c r="B189" s="16">
        <f t="shared" si="16"/>
        <v>0</v>
      </c>
      <c r="C189" s="17">
        <f t="shared" si="19"/>
        <v>0.99999999999999989</v>
      </c>
      <c r="D189" s="18" t="e">
        <f t="shared" si="14"/>
        <v>#NUM!</v>
      </c>
      <c r="E189" s="18" t="e">
        <f t="shared" si="17"/>
        <v>#NUM!</v>
      </c>
      <c r="F189" s="18">
        <f t="shared" si="15"/>
        <v>2.3492402504548092E+217</v>
      </c>
      <c r="G189" s="18" t="e">
        <f t="shared" si="18"/>
        <v>#NUM!</v>
      </c>
      <c r="H189" s="18" t="e">
        <f t="shared" si="20"/>
        <v>#NUM!</v>
      </c>
    </row>
    <row r="190" spans="1:8" x14ac:dyDescent="0.2">
      <c r="A190" s="12">
        <v>178</v>
      </c>
      <c r="B190" s="16">
        <f t="shared" si="16"/>
        <v>0</v>
      </c>
      <c r="C190" s="17">
        <f t="shared" si="19"/>
        <v>0.99999999999999989</v>
      </c>
      <c r="D190" s="18" t="e">
        <f t="shared" si="14"/>
        <v>#NUM!</v>
      </c>
      <c r="E190" s="18" t="e">
        <f t="shared" si="17"/>
        <v>#NUM!</v>
      </c>
      <c r="F190" s="18">
        <f t="shared" si="15"/>
        <v>3.972023131153593E+218</v>
      </c>
      <c r="G190" s="18" t="e">
        <f t="shared" si="18"/>
        <v>#NUM!</v>
      </c>
      <c r="H190" s="18" t="e">
        <f t="shared" si="20"/>
        <v>#NUM!</v>
      </c>
    </row>
    <row r="191" spans="1:8" x14ac:dyDescent="0.2">
      <c r="A191" s="12">
        <v>179</v>
      </c>
      <c r="B191" s="16">
        <f t="shared" si="16"/>
        <v>0</v>
      </c>
      <c r="C191" s="17">
        <f t="shared" si="19"/>
        <v>0.99999999999999989</v>
      </c>
      <c r="D191" s="18" t="e">
        <f t="shared" si="14"/>
        <v>#NUM!</v>
      </c>
      <c r="E191" s="18" t="e">
        <f t="shared" si="17"/>
        <v>#NUM!</v>
      </c>
      <c r="F191" s="18">
        <f t="shared" si="15"/>
        <v>6.7157744940581511E+219</v>
      </c>
      <c r="G191" s="18" t="e">
        <f t="shared" si="18"/>
        <v>#NUM!</v>
      </c>
      <c r="H191" s="18" t="e">
        <f t="shared" si="20"/>
        <v>#NUM!</v>
      </c>
    </row>
    <row r="192" spans="1:8" x14ac:dyDescent="0.2">
      <c r="A192" s="12">
        <v>180</v>
      </c>
      <c r="B192" s="16">
        <f t="shared" si="16"/>
        <v>0</v>
      </c>
      <c r="C192" s="17">
        <f t="shared" si="19"/>
        <v>0.99999999999999989</v>
      </c>
      <c r="D192" s="18" t="e">
        <f t="shared" si="14"/>
        <v>#NUM!</v>
      </c>
      <c r="E192" s="18" t="e">
        <f t="shared" si="17"/>
        <v>#NUM!</v>
      </c>
      <c r="F192" s="18">
        <f t="shared" si="15"/>
        <v>1.1354824875338321E+221</v>
      </c>
      <c r="G192" s="18" t="e">
        <f t="shared" si="18"/>
        <v>#NUM!</v>
      </c>
      <c r="H192" s="18" t="e">
        <f t="shared" si="20"/>
        <v>#NUM!</v>
      </c>
    </row>
    <row r="193" spans="1:8" x14ac:dyDescent="0.2">
      <c r="A193" s="12">
        <v>181</v>
      </c>
      <c r="B193" s="16">
        <f t="shared" si="16"/>
        <v>0</v>
      </c>
      <c r="C193" s="17">
        <f t="shared" si="19"/>
        <v>0.99999999999999989</v>
      </c>
      <c r="D193" s="18" t="e">
        <f t="shared" si="14"/>
        <v>#NUM!</v>
      </c>
      <c r="E193" s="18" t="e">
        <f t="shared" si="17"/>
        <v>#NUM!</v>
      </c>
      <c r="F193" s="18">
        <f t="shared" si="15"/>
        <v>1.9198388519995101E+222</v>
      </c>
      <c r="G193" s="18" t="e">
        <f t="shared" si="18"/>
        <v>#NUM!</v>
      </c>
      <c r="H193" s="18" t="e">
        <f t="shared" si="20"/>
        <v>#NUM!</v>
      </c>
    </row>
    <row r="194" spans="1:8" x14ac:dyDescent="0.2">
      <c r="A194" s="12">
        <v>182</v>
      </c>
      <c r="B194" s="16">
        <f t="shared" si="16"/>
        <v>0</v>
      </c>
      <c r="C194" s="17">
        <f t="shared" si="19"/>
        <v>0.99999999999999989</v>
      </c>
      <c r="D194" s="18" t="e">
        <f t="shared" si="14"/>
        <v>#NUM!</v>
      </c>
      <c r="E194" s="18" t="e">
        <f t="shared" si="17"/>
        <v>#NUM!</v>
      </c>
      <c r="F194" s="18">
        <f t="shared" si="15"/>
        <v>3.2460044589960944E+223</v>
      </c>
      <c r="G194" s="18" t="e">
        <f t="shared" si="18"/>
        <v>#NUM!</v>
      </c>
      <c r="H194" s="18" t="e">
        <f t="shared" si="20"/>
        <v>#NUM!</v>
      </c>
    </row>
    <row r="195" spans="1:8" x14ac:dyDescent="0.2">
      <c r="A195" s="12">
        <v>183</v>
      </c>
      <c r="B195" s="16">
        <f t="shared" si="16"/>
        <v>0</v>
      </c>
      <c r="C195" s="17">
        <f t="shared" si="19"/>
        <v>0.99999999999999989</v>
      </c>
      <c r="D195" s="18" t="e">
        <f t="shared" si="14"/>
        <v>#NUM!</v>
      </c>
      <c r="E195" s="18" t="e">
        <f t="shared" si="17"/>
        <v>#NUM!</v>
      </c>
      <c r="F195" s="18">
        <f t="shared" si="15"/>
        <v>5.4882444622103194E+224</v>
      </c>
      <c r="G195" s="18" t="e">
        <f t="shared" si="18"/>
        <v>#NUM!</v>
      </c>
      <c r="H195" s="18" t="e">
        <f t="shared" si="20"/>
        <v>#NUM!</v>
      </c>
    </row>
    <row r="196" spans="1:8" x14ac:dyDescent="0.2">
      <c r="A196" s="12">
        <v>184</v>
      </c>
      <c r="B196" s="16">
        <f t="shared" si="16"/>
        <v>0</v>
      </c>
      <c r="C196" s="17">
        <f t="shared" si="19"/>
        <v>0.99999999999999989</v>
      </c>
      <c r="D196" s="18" t="e">
        <f t="shared" si="14"/>
        <v>#NUM!</v>
      </c>
      <c r="E196" s="18" t="e">
        <f t="shared" si="17"/>
        <v>#NUM!</v>
      </c>
      <c r="F196" s="18">
        <f t="shared" si="15"/>
        <v>9.2793548676448338E+225</v>
      </c>
      <c r="G196" s="18" t="e">
        <f t="shared" si="18"/>
        <v>#NUM!</v>
      </c>
      <c r="H196" s="18" t="e">
        <f t="shared" si="20"/>
        <v>#NUM!</v>
      </c>
    </row>
    <row r="197" spans="1:8" x14ac:dyDescent="0.2">
      <c r="A197" s="12">
        <v>185</v>
      </c>
      <c r="B197" s="16">
        <f t="shared" si="16"/>
        <v>0</v>
      </c>
      <c r="C197" s="17">
        <f t="shared" si="19"/>
        <v>0.99999999999999989</v>
      </c>
      <c r="D197" s="18" t="e">
        <f t="shared" si="14"/>
        <v>#NUM!</v>
      </c>
      <c r="E197" s="18" t="e">
        <f t="shared" si="17"/>
        <v>#NUM!</v>
      </c>
      <c r="F197" s="18">
        <f t="shared" si="15"/>
        <v>1.5689247691602571E+227</v>
      </c>
      <c r="G197" s="18" t="e">
        <f t="shared" si="18"/>
        <v>#NUM!</v>
      </c>
      <c r="H197" s="18" t="e">
        <f t="shared" si="20"/>
        <v>#NUM!</v>
      </c>
    </row>
    <row r="198" spans="1:8" x14ac:dyDescent="0.2">
      <c r="A198" s="12">
        <v>186</v>
      </c>
      <c r="B198" s="16">
        <f t="shared" si="16"/>
        <v>0</v>
      </c>
      <c r="C198" s="17">
        <f t="shared" si="19"/>
        <v>0.99999999999999989</v>
      </c>
      <c r="D198" s="18" t="e">
        <f t="shared" si="14"/>
        <v>#NUM!</v>
      </c>
      <c r="E198" s="18" t="e">
        <f t="shared" si="17"/>
        <v>#NUM!</v>
      </c>
      <c r="F198" s="18">
        <f t="shared" si="15"/>
        <v>2.6526897250878804E+228</v>
      </c>
      <c r="G198" s="18" t="e">
        <f t="shared" si="18"/>
        <v>#NUM!</v>
      </c>
      <c r="H198" s="18" t="e">
        <f t="shared" si="20"/>
        <v>#NUM!</v>
      </c>
    </row>
    <row r="199" spans="1:8" x14ac:dyDescent="0.2">
      <c r="A199" s="12">
        <v>187</v>
      </c>
      <c r="B199" s="16">
        <f t="shared" si="16"/>
        <v>0</v>
      </c>
      <c r="C199" s="17">
        <f t="shared" si="19"/>
        <v>0.99999999999999989</v>
      </c>
      <c r="D199" s="18" t="e">
        <f t="shared" si="14"/>
        <v>#NUM!</v>
      </c>
      <c r="E199" s="18" t="e">
        <f t="shared" si="17"/>
        <v>#NUM!</v>
      </c>
      <c r="F199" s="18">
        <f t="shared" si="15"/>
        <v>4.4850861659562779E+229</v>
      </c>
      <c r="G199" s="18" t="e">
        <f t="shared" si="18"/>
        <v>#NUM!</v>
      </c>
      <c r="H199" s="18" t="e">
        <f t="shared" si="20"/>
        <v>#NUM!</v>
      </c>
    </row>
    <row r="200" spans="1:8" x14ac:dyDescent="0.2">
      <c r="A200" s="12">
        <v>188</v>
      </c>
      <c r="B200" s="16">
        <f t="shared" si="16"/>
        <v>0</v>
      </c>
      <c r="C200" s="17">
        <f t="shared" si="19"/>
        <v>0.99999999999999989</v>
      </c>
      <c r="D200" s="18" t="e">
        <f t="shared" si="14"/>
        <v>#NUM!</v>
      </c>
      <c r="E200" s="18" t="e">
        <f t="shared" si="17"/>
        <v>#NUM!</v>
      </c>
      <c r="F200" s="18">
        <f t="shared" si="15"/>
        <v>7.5832456867476176E+230</v>
      </c>
      <c r="G200" s="18" t="e">
        <f t="shared" si="18"/>
        <v>#NUM!</v>
      </c>
      <c r="H200" s="18" t="e">
        <f t="shared" si="20"/>
        <v>#NUM!</v>
      </c>
    </row>
    <row r="201" spans="1:8" x14ac:dyDescent="0.2">
      <c r="A201" s="12">
        <v>189</v>
      </c>
      <c r="B201" s="16">
        <f t="shared" si="16"/>
        <v>0</v>
      </c>
      <c r="C201" s="17">
        <f t="shared" si="19"/>
        <v>0.99999999999999989</v>
      </c>
      <c r="D201" s="18" t="e">
        <f t="shared" si="14"/>
        <v>#NUM!</v>
      </c>
      <c r="E201" s="18" t="e">
        <f t="shared" si="17"/>
        <v>#NUM!</v>
      </c>
      <c r="F201" s="18">
        <f t="shared" si="15"/>
        <v>1.2821518476516355E+232</v>
      </c>
      <c r="G201" s="18" t="e">
        <f t="shared" si="18"/>
        <v>#NUM!</v>
      </c>
      <c r="H201" s="18" t="e">
        <f t="shared" si="20"/>
        <v>#NUM!</v>
      </c>
    </row>
    <row r="202" spans="1:8" x14ac:dyDescent="0.2">
      <c r="A202" s="12">
        <v>190</v>
      </c>
      <c r="B202" s="16">
        <f t="shared" si="16"/>
        <v>0</v>
      </c>
      <c r="C202" s="17">
        <f t="shared" si="19"/>
        <v>0.99999999999999989</v>
      </c>
      <c r="D202" s="18" t="e">
        <f t="shared" si="14"/>
        <v>#NUM!</v>
      </c>
      <c r="E202" s="18" t="e">
        <f t="shared" si="17"/>
        <v>#NUM!</v>
      </c>
      <c r="F202" s="18">
        <f t="shared" si="15"/>
        <v>2.1678228931833035E+233</v>
      </c>
      <c r="G202" s="18" t="e">
        <f t="shared" si="18"/>
        <v>#NUM!</v>
      </c>
      <c r="H202" s="18" t="e">
        <f t="shared" si="20"/>
        <v>#NUM!</v>
      </c>
    </row>
    <row r="203" spans="1:8" x14ac:dyDescent="0.2">
      <c r="A203" s="12">
        <v>191</v>
      </c>
      <c r="B203" s="16">
        <f t="shared" si="16"/>
        <v>0</v>
      </c>
      <c r="C203" s="17">
        <f t="shared" si="19"/>
        <v>0.99999999999999989</v>
      </c>
      <c r="D203" s="18" t="e">
        <f t="shared" si="14"/>
        <v>#NUM!</v>
      </c>
      <c r="E203" s="18" t="e">
        <f t="shared" si="17"/>
        <v>#NUM!</v>
      </c>
      <c r="F203" s="18">
        <f t="shared" si="15"/>
        <v>3.6652882455514633E+234</v>
      </c>
      <c r="G203" s="18" t="e">
        <f t="shared" si="18"/>
        <v>#NUM!</v>
      </c>
      <c r="H203" s="18" t="e">
        <f t="shared" si="20"/>
        <v>#NUM!</v>
      </c>
    </row>
    <row r="204" spans="1:8" x14ac:dyDescent="0.2">
      <c r="A204" s="12">
        <v>192</v>
      </c>
      <c r="B204" s="16">
        <f t="shared" si="16"/>
        <v>0</v>
      </c>
      <c r="C204" s="17">
        <f t="shared" si="19"/>
        <v>0.99999999999999989</v>
      </c>
      <c r="D204" s="18" t="e">
        <f t="shared" ref="D204:D212" si="21">FACT(A204)</f>
        <v>#NUM!</v>
      </c>
      <c r="E204" s="18" t="e">
        <f t="shared" si="17"/>
        <v>#NUM!</v>
      </c>
      <c r="F204" s="18">
        <f t="shared" ref="F204:F212" si="22">($B$4*$B$5)^A204</f>
        <v>6.1971565874785495E+235</v>
      </c>
      <c r="G204" s="18" t="e">
        <f t="shared" si="18"/>
        <v>#NUM!</v>
      </c>
      <c r="H204" s="18" t="e">
        <f t="shared" si="20"/>
        <v>#NUM!</v>
      </c>
    </row>
    <row r="205" spans="1:8" x14ac:dyDescent="0.2">
      <c r="A205" s="12">
        <v>193</v>
      </c>
      <c r="B205" s="16">
        <f t="shared" ref="B205:B212" si="23">IF(A205&gt;$B$3,0,$B$7*G205)</f>
        <v>0</v>
      </c>
      <c r="C205" s="17">
        <f t="shared" si="19"/>
        <v>0.99999999999999989</v>
      </c>
      <c r="D205" s="18" t="e">
        <f t="shared" si="21"/>
        <v>#NUM!</v>
      </c>
      <c r="E205" s="18" t="e">
        <f t="shared" ref="E205:E212" si="24">1/D205</f>
        <v>#NUM!</v>
      </c>
      <c r="F205" s="18">
        <f t="shared" si="22"/>
        <v>1.0477961676367579E+237</v>
      </c>
      <c r="G205" s="18" t="e">
        <f t="shared" ref="G205:G212" si="25">E205*F205</f>
        <v>#NUM!</v>
      </c>
      <c r="H205" s="18" t="e">
        <f t="shared" si="20"/>
        <v>#NUM!</v>
      </c>
    </row>
    <row r="206" spans="1:8" x14ac:dyDescent="0.2">
      <c r="A206" s="12">
        <v>194</v>
      </c>
      <c r="B206" s="16">
        <f t="shared" si="23"/>
        <v>0</v>
      </c>
      <c r="C206" s="17">
        <f t="shared" ref="C206:C212" si="26">C205+B206</f>
        <v>0.99999999999999989</v>
      </c>
      <c r="D206" s="18" t="e">
        <f t="shared" si="21"/>
        <v>#NUM!</v>
      </c>
      <c r="E206" s="18" t="e">
        <f t="shared" si="24"/>
        <v>#NUM!</v>
      </c>
      <c r="F206" s="18">
        <f t="shared" si="22"/>
        <v>1.7715815203581493E+238</v>
      </c>
      <c r="G206" s="18" t="e">
        <f t="shared" si="25"/>
        <v>#NUM!</v>
      </c>
      <c r="H206" s="18" t="e">
        <f t="shared" si="20"/>
        <v>#NUM!</v>
      </c>
    </row>
    <row r="207" spans="1:8" x14ac:dyDescent="0.2">
      <c r="A207" s="12">
        <v>195</v>
      </c>
      <c r="B207" s="16">
        <f t="shared" si="23"/>
        <v>0</v>
      </c>
      <c r="C207" s="17">
        <f t="shared" si="26"/>
        <v>0.99999999999999989</v>
      </c>
      <c r="D207" s="18" t="e">
        <f t="shared" si="21"/>
        <v>#NUM!</v>
      </c>
      <c r="E207" s="18" t="e">
        <f t="shared" si="24"/>
        <v>#NUM!</v>
      </c>
      <c r="F207" s="18">
        <f t="shared" si="22"/>
        <v>2.9953355244209323E+239</v>
      </c>
      <c r="G207" s="18" t="e">
        <f t="shared" si="25"/>
        <v>#NUM!</v>
      </c>
      <c r="H207" s="18" t="e">
        <f t="shared" ref="H207:H212" si="27">H206+G207</f>
        <v>#NUM!</v>
      </c>
    </row>
    <row r="208" spans="1:8" x14ac:dyDescent="0.2">
      <c r="A208" s="12">
        <v>196</v>
      </c>
      <c r="B208" s="16">
        <f t="shared" si="23"/>
        <v>0</v>
      </c>
      <c r="C208" s="17">
        <f t="shared" si="26"/>
        <v>0.99999999999999989</v>
      </c>
      <c r="D208" s="18" t="e">
        <f t="shared" si="21"/>
        <v>#NUM!</v>
      </c>
      <c r="E208" s="18" t="e">
        <f t="shared" si="24"/>
        <v>#NUM!</v>
      </c>
      <c r="F208" s="18">
        <f t="shared" si="22"/>
        <v>5.0644211405209309E+240</v>
      </c>
      <c r="G208" s="18" t="e">
        <f t="shared" si="25"/>
        <v>#NUM!</v>
      </c>
      <c r="H208" s="18" t="e">
        <f t="shared" si="27"/>
        <v>#NUM!</v>
      </c>
    </row>
    <row r="209" spans="1:8" x14ac:dyDescent="0.2">
      <c r="A209" s="12">
        <v>197</v>
      </c>
      <c r="B209" s="16">
        <f t="shared" si="23"/>
        <v>0</v>
      </c>
      <c r="C209" s="17">
        <f t="shared" si="26"/>
        <v>0.99999999999999989</v>
      </c>
      <c r="D209" s="18" t="e">
        <f t="shared" si="21"/>
        <v>#NUM!</v>
      </c>
      <c r="E209" s="18" t="e">
        <f t="shared" si="24"/>
        <v>#NUM!</v>
      </c>
      <c r="F209" s="18">
        <f t="shared" si="22"/>
        <v>8.5627674360500052E+241</v>
      </c>
      <c r="G209" s="18" t="e">
        <f t="shared" si="25"/>
        <v>#NUM!</v>
      </c>
      <c r="H209" s="18" t="e">
        <f t="shared" si="27"/>
        <v>#NUM!</v>
      </c>
    </row>
    <row r="210" spans="1:8" x14ac:dyDescent="0.2">
      <c r="A210" s="12">
        <v>198</v>
      </c>
      <c r="B210" s="16">
        <f t="shared" si="23"/>
        <v>0</v>
      </c>
      <c r="C210" s="17">
        <f t="shared" si="26"/>
        <v>0.99999999999999989</v>
      </c>
      <c r="D210" s="18" t="e">
        <f t="shared" si="21"/>
        <v>#NUM!</v>
      </c>
      <c r="E210" s="18" t="e">
        <f t="shared" si="24"/>
        <v>#NUM!</v>
      </c>
      <c r="F210" s="18">
        <f t="shared" si="22"/>
        <v>1.4477663711106086E+243</v>
      </c>
      <c r="G210" s="18" t="e">
        <f t="shared" si="25"/>
        <v>#NUM!</v>
      </c>
      <c r="H210" s="18" t="e">
        <f t="shared" si="27"/>
        <v>#NUM!</v>
      </c>
    </row>
    <row r="211" spans="1:8" x14ac:dyDescent="0.2">
      <c r="A211" s="12">
        <v>199</v>
      </c>
      <c r="B211" s="16">
        <f t="shared" si="23"/>
        <v>0</v>
      </c>
      <c r="C211" s="17">
        <f t="shared" si="26"/>
        <v>0.99999999999999989</v>
      </c>
      <c r="D211" s="18" t="e">
        <f t="shared" si="21"/>
        <v>#NUM!</v>
      </c>
      <c r="E211" s="18" t="e">
        <f t="shared" si="24"/>
        <v>#NUM!</v>
      </c>
      <c r="F211" s="18">
        <f t="shared" si="22"/>
        <v>2.4478388336162436E+244</v>
      </c>
      <c r="G211" s="18" t="e">
        <f t="shared" si="25"/>
        <v>#NUM!</v>
      </c>
      <c r="H211" s="18" t="e">
        <f t="shared" si="27"/>
        <v>#NUM!</v>
      </c>
    </row>
    <row r="212" spans="1:8" x14ac:dyDescent="0.2">
      <c r="A212" s="12">
        <v>200</v>
      </c>
      <c r="B212" s="16">
        <f t="shared" si="23"/>
        <v>0</v>
      </c>
      <c r="C212" s="17">
        <f t="shared" si="26"/>
        <v>0.99999999999999989</v>
      </c>
      <c r="D212" s="18" t="e">
        <f t="shared" si="21"/>
        <v>#NUM!</v>
      </c>
      <c r="E212" s="18" t="e">
        <f t="shared" si="24"/>
        <v>#NUM!</v>
      </c>
      <c r="F212" s="18">
        <f t="shared" si="22"/>
        <v>4.1387305817603879E+245</v>
      </c>
      <c r="G212" s="18" t="e">
        <f t="shared" si="25"/>
        <v>#NUM!</v>
      </c>
      <c r="H212" s="18" t="e">
        <f t="shared" si="27"/>
        <v>#NUM!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12</vt:i4>
      </vt:variant>
    </vt:vector>
  </HeadingPairs>
  <TitlesOfParts>
    <vt:vector size="17" baseType="lpstr">
      <vt:lpstr>Instructie</vt:lpstr>
      <vt:lpstr>ScenariosBedden</vt:lpstr>
      <vt:lpstr>PersoneleInzetRealisatie</vt:lpstr>
      <vt:lpstr>Erlang</vt:lpstr>
      <vt:lpstr>Erlang_nw</vt:lpstr>
      <vt:lpstr>AantalBedden</vt:lpstr>
      <vt:lpstr>AantalBeddenNieuw</vt:lpstr>
      <vt:lpstr>Instructie!Afdrukbereik</vt:lpstr>
      <vt:lpstr>ScenariosBedden!Afdrukbereik</vt:lpstr>
      <vt:lpstr>Opnamedagen</vt:lpstr>
      <vt:lpstr>OpnamedagenWeekNw</vt:lpstr>
      <vt:lpstr>Opnames</vt:lpstr>
      <vt:lpstr>OpnamesNieuw</vt:lpstr>
      <vt:lpstr>wbt</vt:lpstr>
      <vt:lpstr>wbtNieuw</vt:lpstr>
      <vt:lpstr>Weigeringen</vt:lpstr>
      <vt:lpstr>WeigeringenNieuw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Groen</dc:creator>
  <cp:lastModifiedBy>André Groen</cp:lastModifiedBy>
  <cp:lastPrinted>2019-03-06T10:55:43Z</cp:lastPrinted>
  <dcterms:created xsi:type="dcterms:W3CDTF">2015-02-20T20:41:13Z</dcterms:created>
  <dcterms:modified xsi:type="dcterms:W3CDTF">2019-03-06T11:15:04Z</dcterms:modified>
</cp:coreProperties>
</file>